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15426aad58fc9/デスクトップ/R8_市民大会申込ファイル/"/>
    </mc:Choice>
  </mc:AlternateContent>
  <xr:revisionPtr revIDLastSave="13" documentId="13_ncr:1_{466E832F-58DA-4D5A-81BF-D2BDE222A870}" xr6:coauthVersionLast="47" xr6:coauthVersionMax="47" xr10:uidLastSave="{C8A5EE63-BD24-40D4-96C5-D0411D2D42BC}"/>
  <bookViews>
    <workbookView xWindow="-110" yWindow="-110" windowWidth="22780" windowHeight="14540" tabRatio="764" xr2:uid="{1997527C-9507-46E0-8624-C2447AF7C499}"/>
  </bookViews>
  <sheets>
    <sheet name="はじめに" sheetId="3" r:id="rId1"/>
    <sheet name="男子登録②" sheetId="1" r:id="rId2"/>
    <sheet name="女子登録②" sheetId="2" r:id="rId3"/>
    <sheet name="入力シート③" sheetId="4" r:id="rId4"/>
    <sheet name="一覧印刷（削除予定）" sheetId="8" state="hidden" r:id="rId5"/>
    <sheet name="申込一覧（印刷）" sheetId="13" r:id="rId6"/>
    <sheet name="NANS" sheetId="5" state="hidden" r:id="rId7"/>
    <sheet name="出場種目" sheetId="14" state="hidden" r:id="rId8"/>
    <sheet name="所属" sheetId="7" state="hidden" r:id="rId9"/>
  </sheets>
  <externalReferences>
    <externalReference r:id="rId10"/>
  </externalReferences>
  <definedNames>
    <definedName name="_xlnm._FilterDatabase" localSheetId="0" hidden="1">[1]リスト資料!$D$1:$I$1</definedName>
    <definedName name="_xlnm._FilterDatabase" localSheetId="8" hidden="1">所属!$F$1:$J$1</definedName>
    <definedName name="_xlnm.Print_Area" localSheetId="0">はじめに!$B$1:$F$31</definedName>
    <definedName name="_xlnm.Print_Area" localSheetId="4">'一覧印刷（削除予定）'!$A$1:$F$109</definedName>
    <definedName name="_xlnm.Print_Area" localSheetId="5">'申込一覧（印刷）'!$A$1:$R$103</definedName>
    <definedName name="_xlnm.Print_Titles" localSheetId="4">'一覧印刷（削除予定）'!$6:$6</definedName>
    <definedName name="_xlnm.Print_Titles" localSheetId="3">入力シート③!$12:$13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3" l="1"/>
  <c r="O102" i="13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D13" i="13"/>
  <c r="D20" i="13"/>
  <c r="D19" i="13"/>
  <c r="B3" i="13"/>
  <c r="M13" i="13"/>
  <c r="Q13" i="4"/>
  <c r="O15" i="4"/>
  <c r="K67" i="3"/>
  <c r="J66" i="3"/>
  <c r="K66" i="3"/>
  <c r="J65" i="3"/>
  <c r="K65" i="3"/>
  <c r="J64" i="3"/>
  <c r="K64" i="3"/>
  <c r="J63" i="3"/>
  <c r="K63" i="3"/>
  <c r="J62" i="3"/>
  <c r="K62" i="3"/>
  <c r="J61" i="3"/>
  <c r="K61" i="3"/>
  <c r="J60" i="3"/>
  <c r="K60" i="3"/>
  <c r="J59" i="3"/>
  <c r="K59" i="3"/>
  <c r="J58" i="3"/>
  <c r="K58" i="3"/>
  <c r="J57" i="3"/>
  <c r="K57" i="3"/>
  <c r="J56" i="3"/>
  <c r="K56" i="3"/>
  <c r="J55" i="3"/>
  <c r="K55" i="3"/>
  <c r="J54" i="3"/>
  <c r="K54" i="3"/>
  <c r="J53" i="3"/>
  <c r="K53" i="3"/>
  <c r="J52" i="3"/>
  <c r="K52" i="3"/>
  <c r="J51" i="3"/>
  <c r="K51" i="3"/>
  <c r="J50" i="3"/>
  <c r="K50" i="3"/>
  <c r="J49" i="3"/>
  <c r="K49" i="3"/>
  <c r="J48" i="3"/>
  <c r="K48" i="3"/>
  <c r="J47" i="3"/>
  <c r="K47" i="3"/>
  <c r="J46" i="3"/>
  <c r="K46" i="3"/>
  <c r="J45" i="3"/>
  <c r="K45" i="3"/>
  <c r="J44" i="3"/>
  <c r="K44" i="3"/>
  <c r="J43" i="3"/>
  <c r="K43" i="3"/>
  <c r="J42" i="3"/>
  <c r="K42" i="3"/>
  <c r="J41" i="3"/>
  <c r="K41" i="3"/>
  <c r="J40" i="3"/>
  <c r="K40" i="3"/>
  <c r="J39" i="3"/>
  <c r="K39" i="3"/>
  <c r="J38" i="3"/>
  <c r="K38" i="3"/>
  <c r="J37" i="3"/>
  <c r="K37" i="3"/>
  <c r="J36" i="3"/>
  <c r="K36" i="3"/>
  <c r="J35" i="3"/>
  <c r="K35" i="3"/>
  <c r="J34" i="3"/>
  <c r="K34" i="3"/>
  <c r="J33" i="3"/>
  <c r="K33" i="3"/>
  <c r="J32" i="3"/>
  <c r="K32" i="3"/>
  <c r="J31" i="3"/>
  <c r="K31" i="3"/>
  <c r="J30" i="3"/>
  <c r="K30" i="3"/>
  <c r="J29" i="3"/>
  <c r="K29" i="3"/>
  <c r="J28" i="3"/>
  <c r="K28" i="3"/>
  <c r="J27" i="3"/>
  <c r="K27" i="3"/>
  <c r="J26" i="3"/>
  <c r="K26" i="3"/>
  <c r="J25" i="3"/>
  <c r="K25" i="3"/>
  <c r="J24" i="3"/>
  <c r="K24" i="3"/>
  <c r="J23" i="3"/>
  <c r="K23" i="3"/>
  <c r="J22" i="3"/>
  <c r="K22" i="3"/>
  <c r="J21" i="3"/>
  <c r="K21" i="3"/>
  <c r="J20" i="3"/>
  <c r="K20" i="3"/>
  <c r="J19" i="3"/>
  <c r="K19" i="3"/>
  <c r="J18" i="3"/>
  <c r="K18" i="3"/>
  <c r="J17" i="3"/>
  <c r="K17" i="3"/>
  <c r="J16" i="3"/>
  <c r="K16" i="3"/>
  <c r="J15" i="3"/>
  <c r="K15" i="3"/>
  <c r="J14" i="3"/>
  <c r="K14" i="3"/>
  <c r="J13" i="3"/>
  <c r="K13" i="3"/>
  <c r="J12" i="3"/>
  <c r="K12" i="3"/>
  <c r="J11" i="3"/>
  <c r="K11" i="3"/>
  <c r="J10" i="3"/>
  <c r="K10" i="3"/>
  <c r="J9" i="3"/>
  <c r="K9" i="3"/>
  <c r="J8" i="3"/>
  <c r="K8" i="3"/>
  <c r="J7" i="3"/>
  <c r="K7" i="3"/>
  <c r="J6" i="3"/>
  <c r="K6" i="3"/>
  <c r="J5" i="3"/>
  <c r="K5" i="3"/>
  <c r="J4" i="3"/>
  <c r="K4" i="3"/>
  <c r="A415" i="5"/>
  <c r="R415" i="5"/>
  <c r="A414" i="5"/>
  <c r="R414" i="5"/>
  <c r="A413" i="5"/>
  <c r="R413" i="5"/>
  <c r="A412" i="5"/>
  <c r="R412" i="5"/>
  <c r="A411" i="5"/>
  <c r="R411" i="5"/>
  <c r="A410" i="5"/>
  <c r="R410" i="5"/>
  <c r="A409" i="5"/>
  <c r="R409" i="5"/>
  <c r="A408" i="5"/>
  <c r="R408" i="5"/>
  <c r="A407" i="5"/>
  <c r="R407" i="5"/>
  <c r="A406" i="5"/>
  <c r="R406" i="5"/>
  <c r="A405" i="5"/>
  <c r="R405" i="5"/>
  <c r="A404" i="5"/>
  <c r="R404" i="5"/>
  <c r="A403" i="5"/>
  <c r="R403" i="5"/>
  <c r="A402" i="5"/>
  <c r="R402" i="5"/>
  <c r="A401" i="5"/>
  <c r="R401" i="5"/>
  <c r="A400" i="5"/>
  <c r="R400" i="5"/>
  <c r="A399" i="5"/>
  <c r="R399" i="5"/>
  <c r="A398" i="5"/>
  <c r="R398" i="5"/>
  <c r="A397" i="5"/>
  <c r="R397" i="5"/>
  <c r="A396" i="5"/>
  <c r="R396" i="5"/>
  <c r="A395" i="5"/>
  <c r="R395" i="5"/>
  <c r="A394" i="5"/>
  <c r="R394" i="5"/>
  <c r="A393" i="5"/>
  <c r="R393" i="5"/>
  <c r="A392" i="5"/>
  <c r="R392" i="5"/>
  <c r="A391" i="5"/>
  <c r="R391" i="5"/>
  <c r="A390" i="5"/>
  <c r="R390" i="5"/>
  <c r="A389" i="5"/>
  <c r="R389" i="5"/>
  <c r="A388" i="5"/>
  <c r="R388" i="5"/>
  <c r="A387" i="5"/>
  <c r="R387" i="5"/>
  <c r="A386" i="5"/>
  <c r="R386" i="5"/>
  <c r="A385" i="5"/>
  <c r="R385" i="5"/>
  <c r="A384" i="5"/>
  <c r="R384" i="5"/>
  <c r="A383" i="5"/>
  <c r="R383" i="5"/>
  <c r="A382" i="5"/>
  <c r="R382" i="5"/>
  <c r="A381" i="5"/>
  <c r="R381" i="5"/>
  <c r="A380" i="5"/>
  <c r="R380" i="5"/>
  <c r="A379" i="5"/>
  <c r="R379" i="5"/>
  <c r="A378" i="5"/>
  <c r="R378" i="5"/>
  <c r="A377" i="5"/>
  <c r="R377" i="5"/>
  <c r="A376" i="5"/>
  <c r="R376" i="5"/>
  <c r="A375" i="5"/>
  <c r="R375" i="5"/>
  <c r="A374" i="5"/>
  <c r="R374" i="5"/>
  <c r="A373" i="5"/>
  <c r="R373" i="5"/>
  <c r="A372" i="5"/>
  <c r="R372" i="5"/>
  <c r="A371" i="5"/>
  <c r="R371" i="5"/>
  <c r="A370" i="5"/>
  <c r="R370" i="5"/>
  <c r="A369" i="5"/>
  <c r="R369" i="5"/>
  <c r="A368" i="5"/>
  <c r="R368" i="5"/>
  <c r="A367" i="5"/>
  <c r="R367" i="5"/>
  <c r="A366" i="5"/>
  <c r="R366" i="5"/>
  <c r="A365" i="5"/>
  <c r="R365" i="5"/>
  <c r="A364" i="5"/>
  <c r="R364" i="5"/>
  <c r="A363" i="5"/>
  <c r="R363" i="5"/>
  <c r="A362" i="5"/>
  <c r="R362" i="5"/>
  <c r="A361" i="5"/>
  <c r="R361" i="5"/>
  <c r="A360" i="5"/>
  <c r="R360" i="5"/>
  <c r="A359" i="5"/>
  <c r="R359" i="5"/>
  <c r="A358" i="5"/>
  <c r="R358" i="5"/>
  <c r="A357" i="5"/>
  <c r="R357" i="5"/>
  <c r="A356" i="5"/>
  <c r="R356" i="5"/>
  <c r="A355" i="5"/>
  <c r="R355" i="5"/>
  <c r="A354" i="5"/>
  <c r="R354" i="5"/>
  <c r="A353" i="5"/>
  <c r="R353" i="5"/>
  <c r="A352" i="5"/>
  <c r="R352" i="5"/>
  <c r="A351" i="5"/>
  <c r="R351" i="5"/>
  <c r="A350" i="5"/>
  <c r="R350" i="5"/>
  <c r="A349" i="5"/>
  <c r="R349" i="5"/>
  <c r="A348" i="5"/>
  <c r="R348" i="5"/>
  <c r="A347" i="5"/>
  <c r="R347" i="5"/>
  <c r="A346" i="5"/>
  <c r="R346" i="5"/>
  <c r="A345" i="5"/>
  <c r="R345" i="5"/>
  <c r="A344" i="5"/>
  <c r="R344" i="5"/>
  <c r="A343" i="5"/>
  <c r="R343" i="5"/>
  <c r="A342" i="5"/>
  <c r="R342" i="5"/>
  <c r="A341" i="5"/>
  <c r="R341" i="5"/>
  <c r="A340" i="5"/>
  <c r="R340" i="5"/>
  <c r="A339" i="5"/>
  <c r="R339" i="5"/>
  <c r="A338" i="5"/>
  <c r="R338" i="5"/>
  <c r="A337" i="5"/>
  <c r="R337" i="5"/>
  <c r="A336" i="5"/>
  <c r="R336" i="5"/>
  <c r="A335" i="5"/>
  <c r="R335" i="5"/>
  <c r="A334" i="5"/>
  <c r="R334" i="5"/>
  <c r="A333" i="5"/>
  <c r="R333" i="5"/>
  <c r="A332" i="5"/>
  <c r="R332" i="5"/>
  <c r="A331" i="5"/>
  <c r="R331" i="5"/>
  <c r="A330" i="5"/>
  <c r="R330" i="5"/>
  <c r="A329" i="5"/>
  <c r="R329" i="5"/>
  <c r="A328" i="5"/>
  <c r="R328" i="5"/>
  <c r="A327" i="5"/>
  <c r="R327" i="5"/>
  <c r="A326" i="5"/>
  <c r="R326" i="5"/>
  <c r="A325" i="5"/>
  <c r="R325" i="5"/>
  <c r="A324" i="5"/>
  <c r="R324" i="5"/>
  <c r="A323" i="5"/>
  <c r="R323" i="5"/>
  <c r="A322" i="5"/>
  <c r="R322" i="5"/>
  <c r="A321" i="5"/>
  <c r="R321" i="5"/>
  <c r="A320" i="5"/>
  <c r="R320" i="5"/>
  <c r="A319" i="5"/>
  <c r="R319" i="5"/>
  <c r="A318" i="5"/>
  <c r="R318" i="5"/>
  <c r="A317" i="5"/>
  <c r="R317" i="5"/>
  <c r="A316" i="5"/>
  <c r="R316" i="5"/>
  <c r="A315" i="5"/>
  <c r="R315" i="5"/>
  <c r="A314" i="5"/>
  <c r="R314" i="5"/>
  <c r="A313" i="5"/>
  <c r="R313" i="5"/>
  <c r="A312" i="5"/>
  <c r="R312" i="5"/>
  <c r="A311" i="5"/>
  <c r="R311" i="5"/>
  <c r="A310" i="5"/>
  <c r="R310" i="5"/>
  <c r="A309" i="5"/>
  <c r="R309" i="5"/>
  <c r="A308" i="5"/>
  <c r="R308" i="5"/>
  <c r="A307" i="5"/>
  <c r="R307" i="5"/>
  <c r="A306" i="5"/>
  <c r="R306" i="5"/>
  <c r="A305" i="5"/>
  <c r="R305" i="5"/>
  <c r="A304" i="5"/>
  <c r="R304" i="5"/>
  <c r="A303" i="5"/>
  <c r="R303" i="5"/>
  <c r="A302" i="5"/>
  <c r="R302" i="5"/>
  <c r="A301" i="5"/>
  <c r="R301" i="5"/>
  <c r="A300" i="5"/>
  <c r="R300" i="5"/>
  <c r="A299" i="5"/>
  <c r="R299" i="5"/>
  <c r="A298" i="5"/>
  <c r="R298" i="5"/>
  <c r="A297" i="5"/>
  <c r="R297" i="5"/>
  <c r="A296" i="5"/>
  <c r="R296" i="5"/>
  <c r="A295" i="5"/>
  <c r="R295" i="5"/>
  <c r="A294" i="5"/>
  <c r="R294" i="5"/>
  <c r="A293" i="5"/>
  <c r="R293" i="5"/>
  <c r="A292" i="5"/>
  <c r="R292" i="5"/>
  <c r="A291" i="5"/>
  <c r="R291" i="5"/>
  <c r="A290" i="5"/>
  <c r="R290" i="5"/>
  <c r="A289" i="5"/>
  <c r="R289" i="5"/>
  <c r="A288" i="5"/>
  <c r="R288" i="5"/>
  <c r="A287" i="5"/>
  <c r="R287" i="5"/>
  <c r="A286" i="5"/>
  <c r="R286" i="5"/>
  <c r="A285" i="5"/>
  <c r="R285" i="5"/>
  <c r="A284" i="5"/>
  <c r="R284" i="5"/>
  <c r="A283" i="5"/>
  <c r="R283" i="5"/>
  <c r="A282" i="5"/>
  <c r="R282" i="5"/>
  <c r="A281" i="5"/>
  <c r="R281" i="5"/>
  <c r="A280" i="5"/>
  <c r="R280" i="5"/>
  <c r="A279" i="5"/>
  <c r="R279" i="5"/>
  <c r="A278" i="5"/>
  <c r="R278" i="5"/>
  <c r="A277" i="5"/>
  <c r="R277" i="5"/>
  <c r="A276" i="5"/>
  <c r="R276" i="5"/>
  <c r="A275" i="5"/>
  <c r="R275" i="5"/>
  <c r="A274" i="5"/>
  <c r="R274" i="5"/>
  <c r="A273" i="5"/>
  <c r="R273" i="5"/>
  <c r="A272" i="5"/>
  <c r="R272" i="5"/>
  <c r="A271" i="5"/>
  <c r="R271" i="5"/>
  <c r="A270" i="5"/>
  <c r="R270" i="5"/>
  <c r="A269" i="5"/>
  <c r="R269" i="5"/>
  <c r="A268" i="5"/>
  <c r="R268" i="5"/>
  <c r="A267" i="5"/>
  <c r="R267" i="5"/>
  <c r="A266" i="5"/>
  <c r="R266" i="5"/>
  <c r="A265" i="5"/>
  <c r="R265" i="5"/>
  <c r="A264" i="5"/>
  <c r="R264" i="5"/>
  <c r="A263" i="5"/>
  <c r="R263" i="5"/>
  <c r="A262" i="5"/>
  <c r="R262" i="5"/>
  <c r="A261" i="5"/>
  <c r="R261" i="5"/>
  <c r="A260" i="5"/>
  <c r="R260" i="5"/>
  <c r="A259" i="5"/>
  <c r="R259" i="5"/>
  <c r="A258" i="5"/>
  <c r="R258" i="5"/>
  <c r="A257" i="5"/>
  <c r="R257" i="5"/>
  <c r="A256" i="5"/>
  <c r="R256" i="5"/>
  <c r="A255" i="5"/>
  <c r="R255" i="5"/>
  <c r="A254" i="5"/>
  <c r="R254" i="5"/>
  <c r="A253" i="5"/>
  <c r="R253" i="5"/>
  <c r="A252" i="5"/>
  <c r="R252" i="5"/>
  <c r="A251" i="5"/>
  <c r="R251" i="5"/>
  <c r="A250" i="5"/>
  <c r="R250" i="5"/>
  <c r="A249" i="5"/>
  <c r="R249" i="5"/>
  <c r="A248" i="5"/>
  <c r="R248" i="5"/>
  <c r="A247" i="5"/>
  <c r="R247" i="5"/>
  <c r="A246" i="5"/>
  <c r="R246" i="5"/>
  <c r="A245" i="5"/>
  <c r="R245" i="5"/>
  <c r="A244" i="5"/>
  <c r="R244" i="5"/>
  <c r="A243" i="5"/>
  <c r="R243" i="5"/>
  <c r="A242" i="5"/>
  <c r="R242" i="5"/>
  <c r="A241" i="5"/>
  <c r="R241" i="5"/>
  <c r="A240" i="5"/>
  <c r="R240" i="5"/>
  <c r="A239" i="5"/>
  <c r="R239" i="5"/>
  <c r="A238" i="5"/>
  <c r="R238" i="5"/>
  <c r="A237" i="5"/>
  <c r="R237" i="5"/>
  <c r="A236" i="5"/>
  <c r="R236" i="5"/>
  <c r="A235" i="5"/>
  <c r="R235" i="5"/>
  <c r="A234" i="5"/>
  <c r="R234" i="5"/>
  <c r="A233" i="5"/>
  <c r="R233" i="5"/>
  <c r="A232" i="5"/>
  <c r="R232" i="5"/>
  <c r="A231" i="5"/>
  <c r="R231" i="5"/>
  <c r="A230" i="5"/>
  <c r="R230" i="5"/>
  <c r="A229" i="5"/>
  <c r="R229" i="5"/>
  <c r="A228" i="5"/>
  <c r="R228" i="5"/>
  <c r="A227" i="5"/>
  <c r="R227" i="5"/>
  <c r="A226" i="5"/>
  <c r="R226" i="5"/>
  <c r="A225" i="5"/>
  <c r="R225" i="5"/>
  <c r="A224" i="5"/>
  <c r="R224" i="5"/>
  <c r="A223" i="5"/>
  <c r="R223" i="5"/>
  <c r="A222" i="5"/>
  <c r="R222" i="5"/>
  <c r="A221" i="5"/>
  <c r="R221" i="5"/>
  <c r="A220" i="5"/>
  <c r="R220" i="5"/>
  <c r="A219" i="5"/>
  <c r="R219" i="5"/>
  <c r="A218" i="5"/>
  <c r="R218" i="5"/>
  <c r="A217" i="5"/>
  <c r="R217" i="5"/>
  <c r="A216" i="5"/>
  <c r="R216" i="5"/>
  <c r="A215" i="5"/>
  <c r="R215" i="5"/>
  <c r="A214" i="5"/>
  <c r="R214" i="5"/>
  <c r="A213" i="5"/>
  <c r="R213" i="5"/>
  <c r="A212" i="5"/>
  <c r="R212" i="5"/>
  <c r="A211" i="5"/>
  <c r="R211" i="5"/>
  <c r="A210" i="5"/>
  <c r="R210" i="5"/>
  <c r="A209" i="5"/>
  <c r="R209" i="5"/>
  <c r="A208" i="5"/>
  <c r="R208" i="5"/>
  <c r="A207" i="5"/>
  <c r="R207" i="5"/>
  <c r="A206" i="5"/>
  <c r="R206" i="5"/>
  <c r="A205" i="5"/>
  <c r="R205" i="5"/>
  <c r="A204" i="5"/>
  <c r="R204" i="5"/>
  <c r="A203" i="5"/>
  <c r="R203" i="5"/>
  <c r="A202" i="5"/>
  <c r="R202" i="5"/>
  <c r="A201" i="5"/>
  <c r="R201" i="5"/>
  <c r="A200" i="5"/>
  <c r="R200" i="5"/>
  <c r="A199" i="5"/>
  <c r="R199" i="5"/>
  <c r="A198" i="5"/>
  <c r="R198" i="5"/>
  <c r="A197" i="5"/>
  <c r="R197" i="5"/>
  <c r="A196" i="5"/>
  <c r="R196" i="5"/>
  <c r="A195" i="5"/>
  <c r="R195" i="5"/>
  <c r="A194" i="5"/>
  <c r="R194" i="5"/>
  <c r="A193" i="5"/>
  <c r="R193" i="5"/>
  <c r="A192" i="5"/>
  <c r="R192" i="5"/>
  <c r="A191" i="5"/>
  <c r="R191" i="5"/>
  <c r="A190" i="5"/>
  <c r="R190" i="5"/>
  <c r="A189" i="5"/>
  <c r="R189" i="5"/>
  <c r="A188" i="5"/>
  <c r="R188" i="5"/>
  <c r="A187" i="5"/>
  <c r="R187" i="5"/>
  <c r="A186" i="5"/>
  <c r="R186" i="5"/>
  <c r="A185" i="5"/>
  <c r="R185" i="5"/>
  <c r="A184" i="5"/>
  <c r="R184" i="5"/>
  <c r="A183" i="5"/>
  <c r="R183" i="5"/>
  <c r="A182" i="5"/>
  <c r="R182" i="5"/>
  <c r="A181" i="5"/>
  <c r="R181" i="5"/>
  <c r="A180" i="5"/>
  <c r="R180" i="5"/>
  <c r="A179" i="5"/>
  <c r="R179" i="5"/>
  <c r="A178" i="5"/>
  <c r="R178" i="5"/>
  <c r="A177" i="5"/>
  <c r="R177" i="5"/>
  <c r="A176" i="5"/>
  <c r="R176" i="5"/>
  <c r="A175" i="5"/>
  <c r="R175" i="5"/>
  <c r="A174" i="5"/>
  <c r="R174" i="5"/>
  <c r="A173" i="5"/>
  <c r="R173" i="5"/>
  <c r="A172" i="5"/>
  <c r="R172" i="5"/>
  <c r="A171" i="5"/>
  <c r="R171" i="5"/>
  <c r="A170" i="5"/>
  <c r="R170" i="5"/>
  <c r="A169" i="5"/>
  <c r="R169" i="5"/>
  <c r="A168" i="5"/>
  <c r="R168" i="5"/>
  <c r="A167" i="5"/>
  <c r="R167" i="5"/>
  <c r="A166" i="5"/>
  <c r="R166" i="5"/>
  <c r="A165" i="5"/>
  <c r="R165" i="5"/>
  <c r="A164" i="5"/>
  <c r="R164" i="5"/>
  <c r="A163" i="5"/>
  <c r="R163" i="5"/>
  <c r="A162" i="5"/>
  <c r="R162" i="5"/>
  <c r="A161" i="5"/>
  <c r="R161" i="5"/>
  <c r="A160" i="5"/>
  <c r="R160" i="5"/>
  <c r="A159" i="5"/>
  <c r="R159" i="5"/>
  <c r="A158" i="5"/>
  <c r="R158" i="5"/>
  <c r="A157" i="5"/>
  <c r="R157" i="5"/>
  <c r="A156" i="5"/>
  <c r="R156" i="5"/>
  <c r="A155" i="5"/>
  <c r="R155" i="5"/>
  <c r="A154" i="5"/>
  <c r="R154" i="5"/>
  <c r="A153" i="5"/>
  <c r="R153" i="5"/>
  <c r="A152" i="5"/>
  <c r="R152" i="5"/>
  <c r="A151" i="5"/>
  <c r="R151" i="5"/>
  <c r="A150" i="5"/>
  <c r="R150" i="5"/>
  <c r="A149" i="5"/>
  <c r="R149" i="5"/>
  <c r="A148" i="5"/>
  <c r="R148" i="5"/>
  <c r="A147" i="5"/>
  <c r="R147" i="5"/>
  <c r="A146" i="5"/>
  <c r="R146" i="5"/>
  <c r="A145" i="5"/>
  <c r="R145" i="5"/>
  <c r="A144" i="5"/>
  <c r="R144" i="5"/>
  <c r="A143" i="5"/>
  <c r="R143" i="5"/>
  <c r="A142" i="5"/>
  <c r="R142" i="5"/>
  <c r="A141" i="5"/>
  <c r="R141" i="5"/>
  <c r="A140" i="5"/>
  <c r="R140" i="5"/>
  <c r="A139" i="5"/>
  <c r="R139" i="5"/>
  <c r="A138" i="5"/>
  <c r="R138" i="5"/>
  <c r="A137" i="5"/>
  <c r="R137" i="5"/>
  <c r="A136" i="5"/>
  <c r="R136" i="5"/>
  <c r="A135" i="5"/>
  <c r="R135" i="5"/>
  <c r="A134" i="5"/>
  <c r="R134" i="5"/>
  <c r="A133" i="5"/>
  <c r="R133" i="5"/>
  <c r="A132" i="5"/>
  <c r="R132" i="5"/>
  <c r="A131" i="5"/>
  <c r="R131" i="5"/>
  <c r="A130" i="5"/>
  <c r="R130" i="5"/>
  <c r="A129" i="5"/>
  <c r="R129" i="5"/>
  <c r="A128" i="5"/>
  <c r="R128" i="5"/>
  <c r="A127" i="5"/>
  <c r="R127" i="5"/>
  <c r="A126" i="5"/>
  <c r="R126" i="5"/>
  <c r="A125" i="5"/>
  <c r="R125" i="5"/>
  <c r="A124" i="5"/>
  <c r="R124" i="5"/>
  <c r="A123" i="5"/>
  <c r="R123" i="5"/>
  <c r="A122" i="5"/>
  <c r="R122" i="5"/>
  <c r="A121" i="5"/>
  <c r="R121" i="5"/>
  <c r="A120" i="5"/>
  <c r="R120" i="5"/>
  <c r="A119" i="5"/>
  <c r="R119" i="5"/>
  <c r="A118" i="5"/>
  <c r="R118" i="5"/>
  <c r="A117" i="5"/>
  <c r="R117" i="5"/>
  <c r="A116" i="5"/>
  <c r="R116" i="5"/>
  <c r="A115" i="5"/>
  <c r="R115" i="5"/>
  <c r="A114" i="5"/>
  <c r="R114" i="5"/>
  <c r="A113" i="5"/>
  <c r="R113" i="5"/>
  <c r="A112" i="5"/>
  <c r="R112" i="5"/>
  <c r="A111" i="5"/>
  <c r="R111" i="5"/>
  <c r="A110" i="5"/>
  <c r="R110" i="5"/>
  <c r="A109" i="5"/>
  <c r="R109" i="5"/>
  <c r="A108" i="5"/>
  <c r="R108" i="5"/>
  <c r="A107" i="5"/>
  <c r="R107" i="5"/>
  <c r="A106" i="5"/>
  <c r="R106" i="5"/>
  <c r="A105" i="5"/>
  <c r="R105" i="5"/>
  <c r="A104" i="5"/>
  <c r="R104" i="5"/>
  <c r="A103" i="5"/>
  <c r="R103" i="5"/>
  <c r="A102" i="5"/>
  <c r="R102" i="5"/>
  <c r="A101" i="5"/>
  <c r="R101" i="5"/>
  <c r="A100" i="5"/>
  <c r="R100" i="5"/>
  <c r="A99" i="5"/>
  <c r="R99" i="5"/>
  <c r="A98" i="5"/>
  <c r="R98" i="5"/>
  <c r="A97" i="5"/>
  <c r="R97" i="5"/>
  <c r="A96" i="5"/>
  <c r="R96" i="5"/>
  <c r="A95" i="5"/>
  <c r="R95" i="5"/>
  <c r="A94" i="5"/>
  <c r="R94" i="5"/>
  <c r="A93" i="5"/>
  <c r="R93" i="5"/>
  <c r="A92" i="5"/>
  <c r="R92" i="5"/>
  <c r="A91" i="5"/>
  <c r="R91" i="5"/>
  <c r="A90" i="5"/>
  <c r="R90" i="5"/>
  <c r="A89" i="5"/>
  <c r="R89" i="5"/>
  <c r="A88" i="5"/>
  <c r="R88" i="5"/>
  <c r="A87" i="5"/>
  <c r="R87" i="5"/>
  <c r="A86" i="5"/>
  <c r="R86" i="5"/>
  <c r="A85" i="5"/>
  <c r="R85" i="5"/>
  <c r="A84" i="5"/>
  <c r="R84" i="5"/>
  <c r="A83" i="5"/>
  <c r="R83" i="5"/>
  <c r="A82" i="5"/>
  <c r="R82" i="5"/>
  <c r="A81" i="5"/>
  <c r="R81" i="5"/>
  <c r="A80" i="5"/>
  <c r="R80" i="5"/>
  <c r="A79" i="5"/>
  <c r="R79" i="5"/>
  <c r="A78" i="5"/>
  <c r="R78" i="5"/>
  <c r="A77" i="5"/>
  <c r="R77" i="5"/>
  <c r="A76" i="5"/>
  <c r="R76" i="5"/>
  <c r="A75" i="5"/>
  <c r="R75" i="5"/>
  <c r="A74" i="5"/>
  <c r="R74" i="5"/>
  <c r="A73" i="5"/>
  <c r="R73" i="5"/>
  <c r="A72" i="5"/>
  <c r="R72" i="5"/>
  <c r="A71" i="5"/>
  <c r="R71" i="5"/>
  <c r="A70" i="5"/>
  <c r="R70" i="5"/>
  <c r="A69" i="5"/>
  <c r="R69" i="5"/>
  <c r="A68" i="5"/>
  <c r="R68" i="5"/>
  <c r="A67" i="5"/>
  <c r="R67" i="5"/>
  <c r="A66" i="5"/>
  <c r="R66" i="5"/>
  <c r="A65" i="5"/>
  <c r="R65" i="5"/>
  <c r="A64" i="5"/>
  <c r="R64" i="5"/>
  <c r="A63" i="5"/>
  <c r="R63" i="5"/>
  <c r="A62" i="5"/>
  <c r="R62" i="5"/>
  <c r="A61" i="5"/>
  <c r="R61" i="5"/>
  <c r="A60" i="5"/>
  <c r="R60" i="5"/>
  <c r="A59" i="5"/>
  <c r="R59" i="5"/>
  <c r="A58" i="5"/>
  <c r="R58" i="5"/>
  <c r="A57" i="5"/>
  <c r="R57" i="5"/>
  <c r="A56" i="5"/>
  <c r="R56" i="5"/>
  <c r="A55" i="5"/>
  <c r="R55" i="5"/>
  <c r="A54" i="5"/>
  <c r="R54" i="5"/>
  <c r="A53" i="5"/>
  <c r="R53" i="5"/>
  <c r="A52" i="5"/>
  <c r="R52" i="5"/>
  <c r="A51" i="5"/>
  <c r="R51" i="5"/>
  <c r="A50" i="5"/>
  <c r="R50" i="5"/>
  <c r="A49" i="5"/>
  <c r="R49" i="5"/>
  <c r="A48" i="5"/>
  <c r="R48" i="5"/>
  <c r="A47" i="5"/>
  <c r="R47" i="5"/>
  <c r="A46" i="5"/>
  <c r="R46" i="5"/>
  <c r="A45" i="5"/>
  <c r="R45" i="5"/>
  <c r="A44" i="5"/>
  <c r="R44" i="5"/>
  <c r="A43" i="5"/>
  <c r="R43" i="5"/>
  <c r="A42" i="5"/>
  <c r="R42" i="5"/>
  <c r="A41" i="5"/>
  <c r="R41" i="5"/>
  <c r="A40" i="5"/>
  <c r="R40" i="5"/>
  <c r="A39" i="5"/>
  <c r="R39" i="5"/>
  <c r="A38" i="5"/>
  <c r="R38" i="5"/>
  <c r="A37" i="5"/>
  <c r="R37" i="5"/>
  <c r="A36" i="5"/>
  <c r="R36" i="5"/>
  <c r="A35" i="5"/>
  <c r="R35" i="5"/>
  <c r="A34" i="5"/>
  <c r="R34" i="5"/>
  <c r="A33" i="5"/>
  <c r="R33" i="5"/>
  <c r="A32" i="5"/>
  <c r="R32" i="5"/>
  <c r="A31" i="5"/>
  <c r="R31" i="5"/>
  <c r="A30" i="5"/>
  <c r="R30" i="5"/>
  <c r="A29" i="5"/>
  <c r="R29" i="5"/>
  <c r="A28" i="5"/>
  <c r="R28" i="5"/>
  <c r="A27" i="5"/>
  <c r="R27" i="5"/>
  <c r="A26" i="5"/>
  <c r="R26" i="5"/>
  <c r="A25" i="5"/>
  <c r="R25" i="5"/>
  <c r="A24" i="5"/>
  <c r="R24" i="5"/>
  <c r="A23" i="5"/>
  <c r="R23" i="5"/>
  <c r="A22" i="5"/>
  <c r="R22" i="5"/>
  <c r="A21" i="5"/>
  <c r="R21" i="5"/>
  <c r="A20" i="5"/>
  <c r="R20" i="5"/>
  <c r="A19" i="5"/>
  <c r="R19" i="5"/>
  <c r="A18" i="5"/>
  <c r="R18" i="5"/>
  <c r="A17" i="5"/>
  <c r="R17" i="5"/>
  <c r="A16" i="5"/>
  <c r="R16" i="5"/>
  <c r="A15" i="5"/>
  <c r="R15" i="5"/>
  <c r="A14" i="5"/>
  <c r="R14" i="5"/>
  <c r="A13" i="5"/>
  <c r="R13" i="5"/>
  <c r="A12" i="5"/>
  <c r="R12" i="5"/>
  <c r="A11" i="5"/>
  <c r="R11" i="5"/>
  <c r="A10" i="5"/>
  <c r="R10" i="5"/>
  <c r="A9" i="5"/>
  <c r="R9" i="5"/>
  <c r="A8" i="5"/>
  <c r="R8" i="5"/>
  <c r="A7" i="5"/>
  <c r="R7" i="5"/>
  <c r="A6" i="5"/>
  <c r="R6" i="5"/>
  <c r="A5" i="5"/>
  <c r="R5" i="5"/>
  <c r="A4" i="5"/>
  <c r="R4" i="5"/>
  <c r="P2" i="2"/>
  <c r="P3" i="2"/>
  <c r="P4" i="2"/>
  <c r="P5" i="2"/>
  <c r="Q2" i="2"/>
  <c r="R2" i="2"/>
  <c r="S2" i="2"/>
  <c r="T2" i="2"/>
  <c r="U2" i="2"/>
  <c r="V2" i="2"/>
  <c r="Q3" i="2"/>
  <c r="R3" i="2"/>
  <c r="S3" i="2"/>
  <c r="T3" i="2"/>
  <c r="U3" i="2"/>
  <c r="V3" i="2"/>
  <c r="Q4" i="2"/>
  <c r="R4" i="2"/>
  <c r="S4" i="2"/>
  <c r="T4" i="2"/>
  <c r="U4" i="2"/>
  <c r="V4" i="2"/>
  <c r="Q5" i="2"/>
  <c r="R5" i="2"/>
  <c r="S5" i="2"/>
  <c r="T5" i="2"/>
  <c r="U5" i="2"/>
  <c r="V5" i="2"/>
  <c r="P6" i="2"/>
  <c r="Q6" i="2"/>
  <c r="R6" i="2"/>
  <c r="S6" i="2"/>
  <c r="T6" i="2"/>
  <c r="U6" i="2"/>
  <c r="V6" i="2"/>
  <c r="P7" i="2"/>
  <c r="Q7" i="2"/>
  <c r="R7" i="2"/>
  <c r="S7" i="2"/>
  <c r="T7" i="2"/>
  <c r="U7" i="2"/>
  <c r="V7" i="2"/>
  <c r="P8" i="2"/>
  <c r="Q8" i="2"/>
  <c r="R8" i="2"/>
  <c r="S8" i="2"/>
  <c r="T8" i="2"/>
  <c r="U8" i="2"/>
  <c r="V8" i="2"/>
  <c r="P9" i="2"/>
  <c r="Q9" i="2"/>
  <c r="R9" i="2"/>
  <c r="S9" i="2"/>
  <c r="T9" i="2"/>
  <c r="U9" i="2"/>
  <c r="V9" i="2"/>
  <c r="P10" i="2"/>
  <c r="Q10" i="2"/>
  <c r="R10" i="2"/>
  <c r="S10" i="2"/>
  <c r="T10" i="2"/>
  <c r="U10" i="2"/>
  <c r="V10" i="2"/>
  <c r="P11" i="2"/>
  <c r="Q11" i="2"/>
  <c r="R11" i="2"/>
  <c r="S11" i="2"/>
  <c r="T11" i="2"/>
  <c r="U11" i="2"/>
  <c r="V11" i="2"/>
  <c r="P12" i="2"/>
  <c r="Q12" i="2"/>
  <c r="R12" i="2"/>
  <c r="S12" i="2"/>
  <c r="T12" i="2"/>
  <c r="U12" i="2"/>
  <c r="V12" i="2"/>
  <c r="P13" i="2"/>
  <c r="Q13" i="2"/>
  <c r="R13" i="2"/>
  <c r="S13" i="2"/>
  <c r="T13" i="2"/>
  <c r="U13" i="2"/>
  <c r="V13" i="2"/>
  <c r="P14" i="2"/>
  <c r="Q14" i="2"/>
  <c r="R14" i="2"/>
  <c r="S14" i="2"/>
  <c r="T14" i="2"/>
  <c r="U14" i="2"/>
  <c r="V14" i="2"/>
  <c r="P15" i="2"/>
  <c r="Q15" i="2"/>
  <c r="R15" i="2"/>
  <c r="S15" i="2"/>
  <c r="T15" i="2"/>
  <c r="U15" i="2"/>
  <c r="V15" i="2"/>
  <c r="P16" i="2"/>
  <c r="Q16" i="2"/>
  <c r="R16" i="2"/>
  <c r="S16" i="2"/>
  <c r="T16" i="2"/>
  <c r="U16" i="2"/>
  <c r="V16" i="2"/>
  <c r="P17" i="2"/>
  <c r="Q17" i="2"/>
  <c r="R17" i="2"/>
  <c r="S17" i="2"/>
  <c r="T17" i="2"/>
  <c r="U17" i="2"/>
  <c r="V17" i="2"/>
  <c r="P18" i="2"/>
  <c r="Q18" i="2"/>
  <c r="R18" i="2"/>
  <c r="S18" i="2"/>
  <c r="T18" i="2"/>
  <c r="U18" i="2"/>
  <c r="V18" i="2"/>
  <c r="G97" i="4"/>
  <c r="L102" i="13"/>
  <c r="Q102" i="13"/>
  <c r="G96" i="4"/>
  <c r="L101" i="13"/>
  <c r="Q101" i="13"/>
  <c r="G95" i="4"/>
  <c r="L100" i="13"/>
  <c r="Q100" i="13"/>
  <c r="G94" i="4"/>
  <c r="L99" i="13"/>
  <c r="Q99" i="13"/>
  <c r="G93" i="4"/>
  <c r="L98" i="13"/>
  <c r="Q98" i="13"/>
  <c r="G92" i="4"/>
  <c r="L97" i="13"/>
  <c r="Q97" i="13"/>
  <c r="G91" i="4"/>
  <c r="L96" i="13"/>
  <c r="Q96" i="13"/>
  <c r="G90" i="4"/>
  <c r="L95" i="13"/>
  <c r="Q95" i="13"/>
  <c r="G89" i="4"/>
  <c r="L94" i="13"/>
  <c r="Q94" i="13"/>
  <c r="G88" i="4"/>
  <c r="L93" i="13"/>
  <c r="Q93" i="13"/>
  <c r="G87" i="4"/>
  <c r="L92" i="13"/>
  <c r="Q92" i="13"/>
  <c r="G86" i="4"/>
  <c r="L91" i="13"/>
  <c r="Q91" i="13"/>
  <c r="G85" i="4"/>
  <c r="L90" i="13"/>
  <c r="Q90" i="13"/>
  <c r="G84" i="4"/>
  <c r="L89" i="13"/>
  <c r="Q89" i="13"/>
  <c r="G83" i="4"/>
  <c r="L88" i="13"/>
  <c r="Q88" i="13"/>
  <c r="G82" i="4"/>
  <c r="L87" i="13"/>
  <c r="Q87" i="13"/>
  <c r="G81" i="4"/>
  <c r="L86" i="13"/>
  <c r="Q86" i="13"/>
  <c r="G80" i="4"/>
  <c r="L85" i="13"/>
  <c r="Q85" i="13"/>
  <c r="G79" i="4"/>
  <c r="L84" i="13"/>
  <c r="Q84" i="13"/>
  <c r="G78" i="4"/>
  <c r="L83" i="13"/>
  <c r="Q83" i="13"/>
  <c r="G77" i="4"/>
  <c r="L82" i="13"/>
  <c r="Q82" i="13"/>
  <c r="G76" i="4"/>
  <c r="L81" i="13"/>
  <c r="Q81" i="13"/>
  <c r="G75" i="4"/>
  <c r="L80" i="13"/>
  <c r="Q80" i="13"/>
  <c r="G74" i="4"/>
  <c r="L79" i="13"/>
  <c r="Q79" i="13"/>
  <c r="G73" i="4"/>
  <c r="L78" i="13"/>
  <c r="Q78" i="13"/>
  <c r="G72" i="4"/>
  <c r="L77" i="13"/>
  <c r="Q77" i="13"/>
  <c r="G71" i="4"/>
  <c r="L76" i="13"/>
  <c r="Q76" i="13"/>
  <c r="G70" i="4"/>
  <c r="L75" i="13"/>
  <c r="Q75" i="13"/>
  <c r="G69" i="4"/>
  <c r="L74" i="13"/>
  <c r="Q74" i="13"/>
  <c r="G68" i="4"/>
  <c r="L73" i="13"/>
  <c r="Q73" i="13"/>
  <c r="G67" i="4"/>
  <c r="L72" i="13"/>
  <c r="Q72" i="13"/>
  <c r="G66" i="4"/>
  <c r="L71" i="13"/>
  <c r="Q71" i="13"/>
  <c r="G65" i="4"/>
  <c r="L70" i="13"/>
  <c r="Q70" i="13"/>
  <c r="G64" i="4"/>
  <c r="L69" i="13"/>
  <c r="Q69" i="13"/>
  <c r="G63" i="4"/>
  <c r="L68" i="13"/>
  <c r="Q68" i="13"/>
  <c r="G62" i="4"/>
  <c r="L67" i="13"/>
  <c r="Q67" i="13"/>
  <c r="G61" i="4"/>
  <c r="L66" i="13"/>
  <c r="Q66" i="13"/>
  <c r="G60" i="4"/>
  <c r="L65" i="13"/>
  <c r="Q65" i="13"/>
  <c r="G59" i="4"/>
  <c r="L64" i="13"/>
  <c r="Q64" i="13"/>
  <c r="G58" i="4"/>
  <c r="L63" i="13"/>
  <c r="Q63" i="13"/>
  <c r="G57" i="4"/>
  <c r="L62" i="13"/>
  <c r="Q62" i="13"/>
  <c r="G56" i="4"/>
  <c r="L61" i="13"/>
  <c r="Q61" i="13"/>
  <c r="G55" i="4"/>
  <c r="L60" i="13"/>
  <c r="Q60" i="13"/>
  <c r="G54" i="4"/>
  <c r="L59" i="13"/>
  <c r="Q59" i="13"/>
  <c r="G53" i="4"/>
  <c r="L58" i="13"/>
  <c r="Q58" i="13"/>
  <c r="G52" i="4"/>
  <c r="L57" i="13"/>
  <c r="Q57" i="13"/>
  <c r="G51" i="4"/>
  <c r="L56" i="13"/>
  <c r="Q56" i="13"/>
  <c r="G50" i="4"/>
  <c r="L55" i="13"/>
  <c r="Q55" i="13"/>
  <c r="G49" i="4"/>
  <c r="L54" i="13"/>
  <c r="Q54" i="13"/>
  <c r="G48" i="4"/>
  <c r="L53" i="13"/>
  <c r="Q53" i="13"/>
  <c r="G47" i="4"/>
  <c r="L52" i="13"/>
  <c r="Q52" i="13"/>
  <c r="G46" i="4"/>
  <c r="L51" i="13"/>
  <c r="Q51" i="13"/>
  <c r="G45" i="4"/>
  <c r="L50" i="13"/>
  <c r="Q50" i="13"/>
  <c r="G44" i="4"/>
  <c r="L49" i="13"/>
  <c r="Q49" i="13"/>
  <c r="G43" i="4"/>
  <c r="L48" i="13"/>
  <c r="Q48" i="13"/>
  <c r="G42" i="4"/>
  <c r="L47" i="13"/>
  <c r="Q47" i="13"/>
  <c r="G41" i="4"/>
  <c r="L46" i="13"/>
  <c r="Q46" i="13"/>
  <c r="G40" i="4"/>
  <c r="L45" i="13"/>
  <c r="Q45" i="13"/>
  <c r="G39" i="4"/>
  <c r="L44" i="13"/>
  <c r="Q44" i="13"/>
  <c r="G38" i="4"/>
  <c r="L43" i="13"/>
  <c r="Q43" i="13"/>
  <c r="G37" i="4"/>
  <c r="L42" i="13"/>
  <c r="Q42" i="13"/>
  <c r="G36" i="4"/>
  <c r="L41" i="13"/>
  <c r="Q41" i="13"/>
  <c r="G35" i="4"/>
  <c r="L40" i="13"/>
  <c r="Q40" i="13"/>
  <c r="G34" i="4"/>
  <c r="L39" i="13"/>
  <c r="Q39" i="13"/>
  <c r="G33" i="4"/>
  <c r="L38" i="13"/>
  <c r="Q38" i="13"/>
  <c r="G32" i="4"/>
  <c r="L37" i="13"/>
  <c r="Q37" i="13"/>
  <c r="G31" i="4"/>
  <c r="L36" i="13"/>
  <c r="Q36" i="13"/>
  <c r="G30" i="4"/>
  <c r="L35" i="13"/>
  <c r="Q35" i="13"/>
  <c r="G29" i="4"/>
  <c r="L34" i="13"/>
  <c r="Q34" i="13"/>
  <c r="G28" i="4"/>
  <c r="L33" i="13"/>
  <c r="Q33" i="13"/>
  <c r="G27" i="4"/>
  <c r="L32" i="13"/>
  <c r="Q32" i="13"/>
  <c r="G26" i="4"/>
  <c r="L31" i="13"/>
  <c r="Q31" i="13"/>
  <c r="G25" i="4"/>
  <c r="L30" i="13"/>
  <c r="Q30" i="13"/>
  <c r="G24" i="4"/>
  <c r="L29" i="13"/>
  <c r="Q29" i="13"/>
  <c r="G23" i="4"/>
  <c r="L28" i="13"/>
  <c r="Q28" i="13"/>
  <c r="G22" i="4"/>
  <c r="L27" i="13"/>
  <c r="Q27" i="13"/>
  <c r="G21" i="4"/>
  <c r="L26" i="13"/>
  <c r="Q26" i="13"/>
  <c r="G20" i="4"/>
  <c r="L25" i="13"/>
  <c r="Q25" i="13"/>
  <c r="G19" i="4"/>
  <c r="L24" i="13"/>
  <c r="Q24" i="13"/>
  <c r="G18" i="4"/>
  <c r="L23" i="13"/>
  <c r="Q23" i="13"/>
  <c r="G17" i="4"/>
  <c r="L22" i="13"/>
  <c r="Q22" i="13"/>
  <c r="G16" i="4"/>
  <c r="L21" i="13"/>
  <c r="Q21" i="13"/>
  <c r="G15" i="4"/>
  <c r="L20" i="13"/>
  <c r="Q20" i="13"/>
  <c r="G14" i="4"/>
  <c r="L19" i="13"/>
  <c r="Q19" i="13"/>
  <c r="G12" i="4"/>
  <c r="L18" i="13"/>
  <c r="Q18" i="13"/>
  <c r="G11" i="4"/>
  <c r="L17" i="13"/>
  <c r="Q17" i="13"/>
  <c r="G10" i="4"/>
  <c r="L16" i="13"/>
  <c r="Q16" i="13"/>
  <c r="G9" i="4"/>
  <c r="L15" i="13"/>
  <c r="Q15" i="13"/>
  <c r="G8" i="4"/>
  <c r="L14" i="13"/>
  <c r="Q14" i="13"/>
  <c r="G7" i="4"/>
  <c r="L13" i="13"/>
  <c r="Q13" i="13"/>
  <c r="P2" i="1"/>
  <c r="P3" i="1"/>
  <c r="P4" i="1"/>
  <c r="P5" i="1"/>
  <c r="Q2" i="1"/>
  <c r="R2" i="1"/>
  <c r="S2" i="1"/>
  <c r="T2" i="1"/>
  <c r="U2" i="1"/>
  <c r="V2" i="1"/>
  <c r="Q3" i="1"/>
  <c r="R3" i="1"/>
  <c r="S3" i="1"/>
  <c r="T3" i="1"/>
  <c r="U3" i="1"/>
  <c r="V3" i="1"/>
  <c r="Q4" i="1"/>
  <c r="R4" i="1"/>
  <c r="S4" i="1"/>
  <c r="T4" i="1"/>
  <c r="U4" i="1"/>
  <c r="V4" i="1"/>
  <c r="Q5" i="1"/>
  <c r="R5" i="1"/>
  <c r="S5" i="1"/>
  <c r="T5" i="1"/>
  <c r="U5" i="1"/>
  <c r="V5" i="1"/>
  <c r="P6" i="1"/>
  <c r="Q6" i="1"/>
  <c r="R6" i="1"/>
  <c r="S6" i="1"/>
  <c r="T6" i="1"/>
  <c r="U6" i="1"/>
  <c r="V6" i="1"/>
  <c r="P7" i="1"/>
  <c r="Q7" i="1"/>
  <c r="R7" i="1"/>
  <c r="S7" i="1"/>
  <c r="T7" i="1"/>
  <c r="U7" i="1"/>
  <c r="V7" i="1"/>
  <c r="P8" i="1"/>
  <c r="Q8" i="1"/>
  <c r="R8" i="1"/>
  <c r="S8" i="1"/>
  <c r="T8" i="1"/>
  <c r="U8" i="1"/>
  <c r="V8" i="1"/>
  <c r="P9" i="1"/>
  <c r="Q9" i="1"/>
  <c r="R9" i="1"/>
  <c r="S9" i="1"/>
  <c r="T9" i="1"/>
  <c r="U9" i="1"/>
  <c r="V9" i="1"/>
  <c r="P10" i="1"/>
  <c r="Q10" i="1"/>
  <c r="R10" i="1"/>
  <c r="S10" i="1"/>
  <c r="T10" i="1"/>
  <c r="U10" i="1"/>
  <c r="V10" i="1"/>
  <c r="P11" i="1"/>
  <c r="Q11" i="1"/>
  <c r="R11" i="1"/>
  <c r="S11" i="1"/>
  <c r="T11" i="1"/>
  <c r="U11" i="1"/>
  <c r="V11" i="1"/>
  <c r="P12" i="1"/>
  <c r="Q12" i="1"/>
  <c r="R12" i="1"/>
  <c r="S12" i="1"/>
  <c r="T12" i="1"/>
  <c r="U12" i="1"/>
  <c r="V12" i="1"/>
  <c r="P13" i="1"/>
  <c r="Q13" i="1"/>
  <c r="R13" i="1"/>
  <c r="S13" i="1"/>
  <c r="T13" i="1"/>
  <c r="U13" i="1"/>
  <c r="V13" i="1"/>
  <c r="P14" i="1"/>
  <c r="Q14" i="1"/>
  <c r="R14" i="1"/>
  <c r="S14" i="1"/>
  <c r="T14" i="1"/>
  <c r="U14" i="1"/>
  <c r="V14" i="1"/>
  <c r="P15" i="1"/>
  <c r="Q15" i="1"/>
  <c r="R15" i="1"/>
  <c r="S15" i="1"/>
  <c r="T15" i="1"/>
  <c r="U15" i="1"/>
  <c r="V15" i="1"/>
  <c r="P16" i="1"/>
  <c r="Q16" i="1"/>
  <c r="R16" i="1"/>
  <c r="S16" i="1"/>
  <c r="T16" i="1"/>
  <c r="U16" i="1"/>
  <c r="V16" i="1"/>
  <c r="P17" i="1"/>
  <c r="Q17" i="1"/>
  <c r="R17" i="1"/>
  <c r="S17" i="1"/>
  <c r="T17" i="1"/>
  <c r="U17" i="1"/>
  <c r="V17" i="1"/>
  <c r="P18" i="1"/>
  <c r="Q18" i="1"/>
  <c r="R18" i="1"/>
  <c r="S18" i="1"/>
  <c r="T18" i="1"/>
  <c r="U18" i="1"/>
  <c r="V18" i="1"/>
  <c r="P19" i="1"/>
  <c r="Q19" i="1"/>
  <c r="R19" i="1"/>
  <c r="S19" i="1"/>
  <c r="T19" i="1"/>
  <c r="U19" i="1"/>
  <c r="V19" i="1"/>
  <c r="P20" i="1"/>
  <c r="Q20" i="1"/>
  <c r="R20" i="1"/>
  <c r="S20" i="1"/>
  <c r="T20" i="1"/>
  <c r="U20" i="1"/>
  <c r="V20" i="1"/>
  <c r="P21" i="1"/>
  <c r="Q21" i="1"/>
  <c r="R21" i="1"/>
  <c r="S21" i="1"/>
  <c r="T21" i="1"/>
  <c r="U21" i="1"/>
  <c r="V21" i="1"/>
  <c r="P22" i="1"/>
  <c r="Q22" i="1"/>
  <c r="R22" i="1"/>
  <c r="S22" i="1"/>
  <c r="T22" i="1"/>
  <c r="U22" i="1"/>
  <c r="V22" i="1"/>
  <c r="P23" i="1"/>
  <c r="Q23" i="1"/>
  <c r="R23" i="1"/>
  <c r="S23" i="1"/>
  <c r="T23" i="1"/>
  <c r="U23" i="1"/>
  <c r="V23" i="1"/>
  <c r="A97" i="4"/>
  <c r="A102" i="13"/>
  <c r="F102" i="13"/>
  <c r="A96" i="4"/>
  <c r="A101" i="13"/>
  <c r="F101" i="13"/>
  <c r="A95" i="4"/>
  <c r="A100" i="13"/>
  <c r="F100" i="13"/>
  <c r="A94" i="4"/>
  <c r="A99" i="13"/>
  <c r="F99" i="13"/>
  <c r="A93" i="4"/>
  <c r="A98" i="13"/>
  <c r="F98" i="13"/>
  <c r="A92" i="4"/>
  <c r="A97" i="13"/>
  <c r="F97" i="13"/>
  <c r="A91" i="4"/>
  <c r="A96" i="13"/>
  <c r="F96" i="13"/>
  <c r="A90" i="4"/>
  <c r="A95" i="13"/>
  <c r="F95" i="13"/>
  <c r="A89" i="4"/>
  <c r="A94" i="13"/>
  <c r="F94" i="13"/>
  <c r="A88" i="4"/>
  <c r="A93" i="13"/>
  <c r="F93" i="13"/>
  <c r="A87" i="4"/>
  <c r="A92" i="13"/>
  <c r="F92" i="13"/>
  <c r="A86" i="4"/>
  <c r="A91" i="13"/>
  <c r="F91" i="13"/>
  <c r="A85" i="4"/>
  <c r="A90" i="13"/>
  <c r="F90" i="13"/>
  <c r="A84" i="4"/>
  <c r="A89" i="13"/>
  <c r="F89" i="13"/>
  <c r="A83" i="4"/>
  <c r="A88" i="13"/>
  <c r="F88" i="13"/>
  <c r="A82" i="4"/>
  <c r="A87" i="13"/>
  <c r="F87" i="13"/>
  <c r="A81" i="4"/>
  <c r="A86" i="13"/>
  <c r="F86" i="13"/>
  <c r="A80" i="4"/>
  <c r="A85" i="13"/>
  <c r="F85" i="13"/>
  <c r="A79" i="4"/>
  <c r="A84" i="13"/>
  <c r="F84" i="13"/>
  <c r="A78" i="4"/>
  <c r="A83" i="13"/>
  <c r="F83" i="13"/>
  <c r="A77" i="4"/>
  <c r="A82" i="13"/>
  <c r="F82" i="13"/>
  <c r="A76" i="4"/>
  <c r="A81" i="13"/>
  <c r="F81" i="13"/>
  <c r="A75" i="4"/>
  <c r="A80" i="13"/>
  <c r="F80" i="13"/>
  <c r="A74" i="4"/>
  <c r="A79" i="13"/>
  <c r="F79" i="13"/>
  <c r="A73" i="4"/>
  <c r="A78" i="13"/>
  <c r="F78" i="13"/>
  <c r="A72" i="4"/>
  <c r="A77" i="13"/>
  <c r="F77" i="13"/>
  <c r="A71" i="4"/>
  <c r="A76" i="13"/>
  <c r="F76" i="13"/>
  <c r="A70" i="4"/>
  <c r="A75" i="13"/>
  <c r="F75" i="13"/>
  <c r="A69" i="4"/>
  <c r="A74" i="13"/>
  <c r="F74" i="13"/>
  <c r="A68" i="4"/>
  <c r="A73" i="13"/>
  <c r="F73" i="13"/>
  <c r="A67" i="4"/>
  <c r="A72" i="13"/>
  <c r="F72" i="13"/>
  <c r="A66" i="4"/>
  <c r="A71" i="13"/>
  <c r="F71" i="13"/>
  <c r="A65" i="4"/>
  <c r="A70" i="13"/>
  <c r="F70" i="13"/>
  <c r="A64" i="4"/>
  <c r="A69" i="13"/>
  <c r="F69" i="13"/>
  <c r="A63" i="4"/>
  <c r="A68" i="13"/>
  <c r="F68" i="13"/>
  <c r="A62" i="4"/>
  <c r="A67" i="13"/>
  <c r="F67" i="13"/>
  <c r="A61" i="4"/>
  <c r="A66" i="13"/>
  <c r="F66" i="13"/>
  <c r="A60" i="4"/>
  <c r="A65" i="13"/>
  <c r="F65" i="13"/>
  <c r="A59" i="4"/>
  <c r="A64" i="13"/>
  <c r="F64" i="13"/>
  <c r="A58" i="4"/>
  <c r="A63" i="13"/>
  <c r="F63" i="13"/>
  <c r="A57" i="4"/>
  <c r="A62" i="13"/>
  <c r="F62" i="13"/>
  <c r="A56" i="4"/>
  <c r="A61" i="13"/>
  <c r="F61" i="13"/>
  <c r="A55" i="4"/>
  <c r="A60" i="13"/>
  <c r="F60" i="13"/>
  <c r="A54" i="4"/>
  <c r="A59" i="13"/>
  <c r="F59" i="13"/>
  <c r="A53" i="4"/>
  <c r="A58" i="13"/>
  <c r="F58" i="13"/>
  <c r="A52" i="4"/>
  <c r="A57" i="13"/>
  <c r="F57" i="13"/>
  <c r="A51" i="4"/>
  <c r="A56" i="13"/>
  <c r="F56" i="13"/>
  <c r="A50" i="4"/>
  <c r="A55" i="13"/>
  <c r="F55" i="13"/>
  <c r="A49" i="4"/>
  <c r="A54" i="13"/>
  <c r="F54" i="13"/>
  <c r="A48" i="4"/>
  <c r="A53" i="13"/>
  <c r="F53" i="13"/>
  <c r="A47" i="4"/>
  <c r="A52" i="13"/>
  <c r="F52" i="13"/>
  <c r="A46" i="4"/>
  <c r="A51" i="13"/>
  <c r="F51" i="13"/>
  <c r="A45" i="4"/>
  <c r="A50" i="13"/>
  <c r="F50" i="13"/>
  <c r="A44" i="4"/>
  <c r="A49" i="13"/>
  <c r="F49" i="13"/>
  <c r="A43" i="4"/>
  <c r="A48" i="13"/>
  <c r="F48" i="13"/>
  <c r="A42" i="4"/>
  <c r="A47" i="13"/>
  <c r="F47" i="13"/>
  <c r="A41" i="4"/>
  <c r="A46" i="13"/>
  <c r="F46" i="13"/>
  <c r="A40" i="4"/>
  <c r="A45" i="13"/>
  <c r="F45" i="13"/>
  <c r="A39" i="4"/>
  <c r="A44" i="13"/>
  <c r="F44" i="13"/>
  <c r="A38" i="4"/>
  <c r="A43" i="13"/>
  <c r="F43" i="13"/>
  <c r="A37" i="4"/>
  <c r="A42" i="13"/>
  <c r="F42" i="13"/>
  <c r="A36" i="4"/>
  <c r="A41" i="13"/>
  <c r="F41" i="13"/>
  <c r="A35" i="4"/>
  <c r="A40" i="13"/>
  <c r="F40" i="13"/>
  <c r="A34" i="4"/>
  <c r="A39" i="13"/>
  <c r="F39" i="13"/>
  <c r="A33" i="4"/>
  <c r="A38" i="13"/>
  <c r="F38" i="13"/>
  <c r="A32" i="4"/>
  <c r="A37" i="13"/>
  <c r="F37" i="13"/>
  <c r="A31" i="4"/>
  <c r="A36" i="13"/>
  <c r="F36" i="13"/>
  <c r="A30" i="4"/>
  <c r="A35" i="13"/>
  <c r="F35" i="13"/>
  <c r="A29" i="4"/>
  <c r="A34" i="13"/>
  <c r="F34" i="13"/>
  <c r="A28" i="4"/>
  <c r="A33" i="13"/>
  <c r="F33" i="13"/>
  <c r="A27" i="4"/>
  <c r="A32" i="13"/>
  <c r="F32" i="13"/>
  <c r="A26" i="4"/>
  <c r="A31" i="13"/>
  <c r="F31" i="13"/>
  <c r="A25" i="4"/>
  <c r="A30" i="13"/>
  <c r="F30" i="13"/>
  <c r="A24" i="4"/>
  <c r="A29" i="13"/>
  <c r="F29" i="13"/>
  <c r="A23" i="4"/>
  <c r="A28" i="13"/>
  <c r="F28" i="13"/>
  <c r="A22" i="4"/>
  <c r="A27" i="13"/>
  <c r="F27" i="13"/>
  <c r="A21" i="4"/>
  <c r="A26" i="13"/>
  <c r="F26" i="13"/>
  <c r="A20" i="4"/>
  <c r="A25" i="13"/>
  <c r="F25" i="13"/>
  <c r="A19" i="4"/>
  <c r="A24" i="13"/>
  <c r="F24" i="13"/>
  <c r="A18" i="4"/>
  <c r="A23" i="13"/>
  <c r="F23" i="13"/>
  <c r="A17" i="4"/>
  <c r="A22" i="13"/>
  <c r="F22" i="13"/>
  <c r="A16" i="4"/>
  <c r="A21" i="13"/>
  <c r="F21" i="13"/>
  <c r="A15" i="4"/>
  <c r="A20" i="13"/>
  <c r="F20" i="13"/>
  <c r="A14" i="4"/>
  <c r="A19" i="13"/>
  <c r="F19" i="13"/>
  <c r="A12" i="4"/>
  <c r="A18" i="13"/>
  <c r="F18" i="13"/>
  <c r="A11" i="4"/>
  <c r="A17" i="13"/>
  <c r="F17" i="13"/>
  <c r="A10" i="4"/>
  <c r="A16" i="13"/>
  <c r="F16" i="13"/>
  <c r="A9" i="4"/>
  <c r="A15" i="13"/>
  <c r="F15" i="13"/>
  <c r="A8" i="4"/>
  <c r="A14" i="13"/>
  <c r="F14" i="13"/>
  <c r="A7" i="4"/>
  <c r="A13" i="13"/>
  <c r="F13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C5" i="4"/>
  <c r="G2" i="4"/>
  <c r="I5" i="4"/>
  <c r="G3" i="4"/>
  <c r="G1" i="4"/>
  <c r="G102" i="13"/>
  <c r="D102" i="13"/>
  <c r="C102" i="13"/>
  <c r="B102" i="13"/>
  <c r="G101" i="13"/>
  <c r="D101" i="13"/>
  <c r="C101" i="13"/>
  <c r="B101" i="13"/>
  <c r="G100" i="13"/>
  <c r="D100" i="13"/>
  <c r="C100" i="13"/>
  <c r="B100" i="13"/>
  <c r="G99" i="13"/>
  <c r="D99" i="13"/>
  <c r="C99" i="13"/>
  <c r="B99" i="13"/>
  <c r="G98" i="13"/>
  <c r="D98" i="13"/>
  <c r="C98" i="13"/>
  <c r="B98" i="13"/>
  <c r="G97" i="13"/>
  <c r="D97" i="13"/>
  <c r="C97" i="13"/>
  <c r="B97" i="13"/>
  <c r="G96" i="13"/>
  <c r="D96" i="13"/>
  <c r="C96" i="13"/>
  <c r="B96" i="13"/>
  <c r="G95" i="13"/>
  <c r="D95" i="13"/>
  <c r="C95" i="13"/>
  <c r="B95" i="13"/>
  <c r="G94" i="13"/>
  <c r="D94" i="13"/>
  <c r="C94" i="13"/>
  <c r="B94" i="13"/>
  <c r="G93" i="13"/>
  <c r="D93" i="13"/>
  <c r="C93" i="13"/>
  <c r="B93" i="13"/>
  <c r="G92" i="13"/>
  <c r="D92" i="13"/>
  <c r="C92" i="13"/>
  <c r="B92" i="13"/>
  <c r="G91" i="13"/>
  <c r="D91" i="13"/>
  <c r="C91" i="13"/>
  <c r="B91" i="13"/>
  <c r="G90" i="13"/>
  <c r="D90" i="13"/>
  <c r="C90" i="13"/>
  <c r="B90" i="13"/>
  <c r="G89" i="13"/>
  <c r="D89" i="13"/>
  <c r="C89" i="13"/>
  <c r="B89" i="13"/>
  <c r="G88" i="13"/>
  <c r="D88" i="13"/>
  <c r="C88" i="13"/>
  <c r="B88" i="13"/>
  <c r="G87" i="13"/>
  <c r="D87" i="13"/>
  <c r="C87" i="13"/>
  <c r="B87" i="13"/>
  <c r="G86" i="13"/>
  <c r="D86" i="13"/>
  <c r="C86" i="13"/>
  <c r="B86" i="13"/>
  <c r="G85" i="13"/>
  <c r="D85" i="13"/>
  <c r="C85" i="13"/>
  <c r="B85" i="13"/>
  <c r="G84" i="13"/>
  <c r="D84" i="13"/>
  <c r="C84" i="13"/>
  <c r="B84" i="13"/>
  <c r="G83" i="13"/>
  <c r="D83" i="13"/>
  <c r="C83" i="13"/>
  <c r="B83" i="13"/>
  <c r="G82" i="13"/>
  <c r="D82" i="13"/>
  <c r="C82" i="13"/>
  <c r="B82" i="13"/>
  <c r="G81" i="13"/>
  <c r="D81" i="13"/>
  <c r="C81" i="13"/>
  <c r="B81" i="13"/>
  <c r="G80" i="13"/>
  <c r="D80" i="13"/>
  <c r="C80" i="13"/>
  <c r="B80" i="13"/>
  <c r="G79" i="13"/>
  <c r="D79" i="13"/>
  <c r="C79" i="13"/>
  <c r="B79" i="13"/>
  <c r="G78" i="13"/>
  <c r="D78" i="13"/>
  <c r="C78" i="13"/>
  <c r="B78" i="13"/>
  <c r="G77" i="13"/>
  <c r="D77" i="13"/>
  <c r="C77" i="13"/>
  <c r="B77" i="13"/>
  <c r="G76" i="13"/>
  <c r="D76" i="13"/>
  <c r="C76" i="13"/>
  <c r="B76" i="13"/>
  <c r="G75" i="13"/>
  <c r="D75" i="13"/>
  <c r="C75" i="13"/>
  <c r="B75" i="13"/>
  <c r="G74" i="13"/>
  <c r="D74" i="13"/>
  <c r="C74" i="13"/>
  <c r="B74" i="13"/>
  <c r="G73" i="13"/>
  <c r="D73" i="13"/>
  <c r="C73" i="13"/>
  <c r="B73" i="13"/>
  <c r="G72" i="13"/>
  <c r="D72" i="13"/>
  <c r="C72" i="13"/>
  <c r="B72" i="13"/>
  <c r="G71" i="13"/>
  <c r="D71" i="13"/>
  <c r="C71" i="13"/>
  <c r="B71" i="13"/>
  <c r="G70" i="13"/>
  <c r="D70" i="13"/>
  <c r="C70" i="13"/>
  <c r="B70" i="13"/>
  <c r="G69" i="13"/>
  <c r="D69" i="13"/>
  <c r="C69" i="13"/>
  <c r="B69" i="13"/>
  <c r="G68" i="13"/>
  <c r="D68" i="13"/>
  <c r="C68" i="13"/>
  <c r="B68" i="13"/>
  <c r="G67" i="13"/>
  <c r="D67" i="13"/>
  <c r="C67" i="13"/>
  <c r="B67" i="13"/>
  <c r="G66" i="13"/>
  <c r="D66" i="13"/>
  <c r="C66" i="13"/>
  <c r="B66" i="13"/>
  <c r="G65" i="13"/>
  <c r="D65" i="13"/>
  <c r="C65" i="13"/>
  <c r="B65" i="13"/>
  <c r="G64" i="13"/>
  <c r="D64" i="13"/>
  <c r="C64" i="13"/>
  <c r="B64" i="13"/>
  <c r="G63" i="13"/>
  <c r="D63" i="13"/>
  <c r="C63" i="13"/>
  <c r="B63" i="13"/>
  <c r="G62" i="13"/>
  <c r="D62" i="13"/>
  <c r="C62" i="13"/>
  <c r="B62" i="13"/>
  <c r="G61" i="13"/>
  <c r="D61" i="13"/>
  <c r="C61" i="13"/>
  <c r="B61" i="13"/>
  <c r="G60" i="13"/>
  <c r="D60" i="13"/>
  <c r="C60" i="13"/>
  <c r="B60" i="13"/>
  <c r="G59" i="13"/>
  <c r="D59" i="13"/>
  <c r="C59" i="13"/>
  <c r="B59" i="13"/>
  <c r="G58" i="13"/>
  <c r="D58" i="13"/>
  <c r="C58" i="13"/>
  <c r="B58" i="13"/>
  <c r="G57" i="13"/>
  <c r="D57" i="13"/>
  <c r="C57" i="13"/>
  <c r="B57" i="13"/>
  <c r="G56" i="13"/>
  <c r="D56" i="13"/>
  <c r="C56" i="13"/>
  <c r="B56" i="13"/>
  <c r="G55" i="13"/>
  <c r="D55" i="13"/>
  <c r="C55" i="13"/>
  <c r="B55" i="13"/>
  <c r="G54" i="13"/>
  <c r="D54" i="13"/>
  <c r="C54" i="13"/>
  <c r="B54" i="13"/>
  <c r="G53" i="13"/>
  <c r="D53" i="13"/>
  <c r="C53" i="13"/>
  <c r="B53" i="13"/>
  <c r="G52" i="13"/>
  <c r="D52" i="13"/>
  <c r="C52" i="13"/>
  <c r="B52" i="13"/>
  <c r="G51" i="13"/>
  <c r="D51" i="13"/>
  <c r="C51" i="13"/>
  <c r="B51" i="13"/>
  <c r="G50" i="13"/>
  <c r="D50" i="13"/>
  <c r="C50" i="13"/>
  <c r="B50" i="13"/>
  <c r="G49" i="13"/>
  <c r="D49" i="13"/>
  <c r="C49" i="13"/>
  <c r="B49" i="13"/>
  <c r="G48" i="13"/>
  <c r="D48" i="13"/>
  <c r="C48" i="13"/>
  <c r="B48" i="13"/>
  <c r="G47" i="13"/>
  <c r="D47" i="13"/>
  <c r="C47" i="13"/>
  <c r="B47" i="13"/>
  <c r="G46" i="13"/>
  <c r="D46" i="13"/>
  <c r="C46" i="13"/>
  <c r="B46" i="13"/>
  <c r="G45" i="13"/>
  <c r="D45" i="13"/>
  <c r="C45" i="13"/>
  <c r="B45" i="13"/>
  <c r="G44" i="13"/>
  <c r="D44" i="13"/>
  <c r="C44" i="13"/>
  <c r="B44" i="13"/>
  <c r="G43" i="13"/>
  <c r="D43" i="13"/>
  <c r="C43" i="13"/>
  <c r="B43" i="13"/>
  <c r="G42" i="13"/>
  <c r="D42" i="13"/>
  <c r="C42" i="13"/>
  <c r="B42" i="13"/>
  <c r="G41" i="13"/>
  <c r="D41" i="13"/>
  <c r="C41" i="13"/>
  <c r="B41" i="13"/>
  <c r="G40" i="13"/>
  <c r="D40" i="13"/>
  <c r="C40" i="13"/>
  <c r="B40" i="13"/>
  <c r="B1" i="4"/>
  <c r="C4" i="5"/>
  <c r="M102" i="13"/>
  <c r="M101" i="13"/>
  <c r="R101" i="13"/>
  <c r="M100" i="13"/>
  <c r="M99" i="13"/>
  <c r="R99" i="13"/>
  <c r="M98" i="13"/>
  <c r="M97" i="13"/>
  <c r="R97" i="13"/>
  <c r="M96" i="13"/>
  <c r="M95" i="13"/>
  <c r="R95" i="13"/>
  <c r="M94" i="13"/>
  <c r="R94" i="13"/>
  <c r="M93" i="13"/>
  <c r="M92" i="13"/>
  <c r="M91" i="13"/>
  <c r="R91" i="13"/>
  <c r="M90" i="13"/>
  <c r="M89" i="13"/>
  <c r="R89" i="13"/>
  <c r="M88" i="13"/>
  <c r="R88" i="13"/>
  <c r="M87" i="13"/>
  <c r="R87" i="13"/>
  <c r="M86" i="13"/>
  <c r="R86" i="13"/>
  <c r="M85" i="13"/>
  <c r="R85" i="13"/>
  <c r="M84" i="13"/>
  <c r="R84" i="13"/>
  <c r="M83" i="13"/>
  <c r="R83" i="13"/>
  <c r="M82" i="13"/>
  <c r="M81" i="13"/>
  <c r="M80" i="13"/>
  <c r="M79" i="13"/>
  <c r="R79" i="13"/>
  <c r="M78" i="13"/>
  <c r="R78" i="13"/>
  <c r="M77" i="13"/>
  <c r="R77" i="13"/>
  <c r="M76" i="13"/>
  <c r="M75" i="13"/>
  <c r="R75" i="13"/>
  <c r="M74" i="13"/>
  <c r="M73" i="13"/>
  <c r="R73" i="13"/>
  <c r="M72" i="13"/>
  <c r="M71" i="13"/>
  <c r="R71" i="13"/>
  <c r="M70" i="13"/>
  <c r="R70" i="13"/>
  <c r="M69" i="13"/>
  <c r="R69" i="13"/>
  <c r="M68" i="13"/>
  <c r="M67" i="13"/>
  <c r="R67" i="13"/>
  <c r="M66" i="13"/>
  <c r="M65" i="13"/>
  <c r="M64" i="13"/>
  <c r="M63" i="13"/>
  <c r="M62" i="13"/>
  <c r="M61" i="13"/>
  <c r="R61" i="13"/>
  <c r="M60" i="13"/>
  <c r="M59" i="13"/>
  <c r="M58" i="13"/>
  <c r="R58" i="13"/>
  <c r="M57" i="13"/>
  <c r="M56" i="13"/>
  <c r="R56" i="13"/>
  <c r="M55" i="13"/>
  <c r="M54" i="13"/>
  <c r="M53" i="13"/>
  <c r="R53" i="13"/>
  <c r="M52" i="13"/>
  <c r="M51" i="13"/>
  <c r="R51" i="13"/>
  <c r="M50" i="13"/>
  <c r="R50" i="13"/>
  <c r="M49" i="13"/>
  <c r="M48" i="13"/>
  <c r="M47" i="13"/>
  <c r="R47" i="13"/>
  <c r="M46" i="13"/>
  <c r="M45" i="13"/>
  <c r="R45" i="13"/>
  <c r="M44" i="13"/>
  <c r="M43" i="13"/>
  <c r="M42" i="13"/>
  <c r="R42" i="13"/>
  <c r="M41" i="13"/>
  <c r="R41" i="13"/>
  <c r="M40" i="13"/>
  <c r="M39" i="13"/>
  <c r="R39" i="13"/>
  <c r="M38" i="13"/>
  <c r="M37" i="13"/>
  <c r="R37" i="13"/>
  <c r="M36" i="13"/>
  <c r="M35" i="13"/>
  <c r="R35" i="13"/>
  <c r="M34" i="13"/>
  <c r="M33" i="13"/>
  <c r="R33" i="13"/>
  <c r="M32" i="13"/>
  <c r="M31" i="13"/>
  <c r="R31" i="13"/>
  <c r="M30" i="13"/>
  <c r="R30" i="13"/>
  <c r="M29" i="13"/>
  <c r="R29" i="13"/>
  <c r="M28" i="13"/>
  <c r="M27" i="13"/>
  <c r="R27" i="13"/>
  <c r="M26" i="13"/>
  <c r="M25" i="13"/>
  <c r="M24" i="13"/>
  <c r="M23" i="13"/>
  <c r="R23" i="13"/>
  <c r="M22" i="13"/>
  <c r="R22" i="13"/>
  <c r="N21" i="13"/>
  <c r="M21" i="13"/>
  <c r="N20" i="13"/>
  <c r="M20" i="13"/>
  <c r="N19" i="13"/>
  <c r="M19" i="13"/>
  <c r="R26" i="13"/>
  <c r="R46" i="13"/>
  <c r="R54" i="13"/>
  <c r="R62" i="13"/>
  <c r="R65" i="13"/>
  <c r="R92" i="13"/>
  <c r="R80" i="13"/>
  <c r="R55" i="13"/>
  <c r="R43" i="13"/>
  <c r="R19" i="13"/>
  <c r="M18" i="13"/>
  <c r="M17" i="13"/>
  <c r="M16" i="13"/>
  <c r="R16" i="13"/>
  <c r="M15" i="13"/>
  <c r="R15" i="13"/>
  <c r="M14" i="13"/>
  <c r="R17" i="13"/>
  <c r="R28" i="13"/>
  <c r="R52" i="13"/>
  <c r="R59" i="13"/>
  <c r="R63" i="13"/>
  <c r="B18" i="13"/>
  <c r="B17" i="13"/>
  <c r="B16" i="13"/>
  <c r="B15" i="13"/>
  <c r="B14" i="13"/>
  <c r="B13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0" i="13"/>
  <c r="C19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C21" i="13"/>
  <c r="R102" i="13"/>
  <c r="R100" i="13"/>
  <c r="R98" i="13"/>
  <c r="R90" i="13"/>
  <c r="R82" i="13"/>
  <c r="R81" i="13"/>
  <c r="R76" i="13"/>
  <c r="R74" i="13"/>
  <c r="R68" i="13"/>
  <c r="R66" i="13"/>
  <c r="R44" i="13"/>
  <c r="R36" i="13"/>
  <c r="R34" i="13"/>
  <c r="R24" i="13"/>
  <c r="R18" i="13"/>
  <c r="R14" i="13"/>
  <c r="R13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D5" i="4"/>
  <c r="J5" i="4"/>
  <c r="H1" i="4"/>
  <c r="J1" i="4"/>
  <c r="N4" i="13"/>
  <c r="C4" i="4"/>
  <c r="D9" i="13"/>
  <c r="B4" i="4"/>
  <c r="C9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5" i="13"/>
  <c r="B4" i="13"/>
  <c r="O4" i="13"/>
  <c r="D4" i="4"/>
  <c r="F9" i="13"/>
  <c r="A4" i="4"/>
  <c r="A9" i="13"/>
  <c r="D3" i="4"/>
  <c r="F8" i="13"/>
  <c r="C3" i="4"/>
  <c r="D8" i="13"/>
  <c r="B3" i="4"/>
  <c r="C8" i="13"/>
  <c r="A3" i="4"/>
  <c r="A8" i="13"/>
  <c r="Q19" i="4"/>
  <c r="O19" i="4"/>
  <c r="Q18" i="4"/>
  <c r="O18" i="4"/>
  <c r="Q17" i="4"/>
  <c r="O17" i="4"/>
  <c r="Q16" i="4"/>
  <c r="O16" i="4"/>
  <c r="Q15" i="4"/>
  <c r="Q14" i="4"/>
  <c r="O14" i="4"/>
  <c r="O13" i="4"/>
  <c r="Q12" i="4"/>
  <c r="O12" i="4"/>
  <c r="Q11" i="4"/>
  <c r="O11" i="4"/>
  <c r="Q10" i="4"/>
  <c r="O10" i="4"/>
  <c r="Q9" i="4"/>
  <c r="O9" i="4"/>
  <c r="Q8" i="4"/>
  <c r="O8" i="4"/>
  <c r="Q7" i="4"/>
  <c r="O7" i="4"/>
  <c r="D1" i="4"/>
  <c r="N3" i="13"/>
  <c r="O3" i="13"/>
  <c r="O5" i="13"/>
  <c r="R93" i="13"/>
  <c r="R49" i="13"/>
  <c r="R38" i="13"/>
  <c r="R48" i="13"/>
  <c r="R96" i="13"/>
  <c r="R72" i="13"/>
  <c r="R60" i="13"/>
  <c r="R25" i="13"/>
  <c r="R32" i="13"/>
  <c r="R57" i="13"/>
  <c r="R64" i="13"/>
  <c r="R20" i="13"/>
  <c r="R40" i="13"/>
  <c r="Q20" i="4"/>
  <c r="O20" i="4"/>
  <c r="H5" i="4"/>
  <c r="B5" i="4"/>
  <c r="B2" i="8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U1" i="5"/>
  <c r="T1" i="5"/>
  <c r="S1" i="5"/>
  <c r="Q2" i="5"/>
  <c r="P2" i="5"/>
  <c r="O2" i="5"/>
  <c r="Q1" i="5"/>
  <c r="P1" i="5"/>
  <c r="O1" i="5"/>
  <c r="B18" i="3"/>
  <c r="R1" i="5"/>
  <c r="B14" i="3"/>
  <c r="N2" i="5"/>
  <c r="B10" i="3"/>
  <c r="N1" i="5"/>
  <c r="F8" i="8"/>
  <c r="E8" i="8"/>
  <c r="D8" i="8"/>
  <c r="F7" i="8"/>
  <c r="E7" i="8"/>
  <c r="D7" i="8"/>
  <c r="B8" i="8"/>
  <c r="A8" i="8"/>
  <c r="C8" i="8"/>
  <c r="C7" i="8"/>
  <c r="B7" i="8"/>
  <c r="A7" i="8"/>
  <c r="L2" i="5"/>
  <c r="F2" i="5"/>
  <c r="C1" i="5"/>
  <c r="A1" i="5"/>
  <c r="G318" i="5"/>
  <c r="I318" i="5"/>
  <c r="S318" i="5"/>
  <c r="G319" i="5"/>
  <c r="S319" i="5"/>
  <c r="G320" i="5"/>
  <c r="I320" i="5"/>
  <c r="S320" i="5"/>
  <c r="G321" i="5"/>
  <c r="I321" i="5"/>
  <c r="S321" i="5"/>
  <c r="G322" i="5"/>
  <c r="I322" i="5"/>
  <c r="S322" i="5"/>
  <c r="G323" i="5"/>
  <c r="S323" i="5"/>
  <c r="G324" i="5"/>
  <c r="I324" i="5"/>
  <c r="S324" i="5"/>
  <c r="G325" i="5"/>
  <c r="I325" i="5"/>
  <c r="S325" i="5"/>
  <c r="G326" i="5"/>
  <c r="I326" i="5"/>
  <c r="S326" i="5"/>
  <c r="G327" i="5"/>
  <c r="S327" i="5"/>
  <c r="G328" i="5"/>
  <c r="I328" i="5"/>
  <c r="S328" i="5"/>
  <c r="G329" i="5"/>
  <c r="I329" i="5"/>
  <c r="S329" i="5"/>
  <c r="G330" i="5"/>
  <c r="I330" i="5"/>
  <c r="S330" i="5"/>
  <c r="G331" i="5"/>
  <c r="S331" i="5"/>
  <c r="G332" i="5"/>
  <c r="I332" i="5"/>
  <c r="S332" i="5"/>
  <c r="G333" i="5"/>
  <c r="I333" i="5"/>
  <c r="S333" i="5"/>
  <c r="G334" i="5"/>
  <c r="I334" i="5"/>
  <c r="S334" i="5"/>
  <c r="G335" i="5"/>
  <c r="S335" i="5"/>
  <c r="G336" i="5"/>
  <c r="I336" i="5"/>
  <c r="S336" i="5"/>
  <c r="G337" i="5"/>
  <c r="I337" i="5"/>
  <c r="S337" i="5"/>
  <c r="G338" i="5"/>
  <c r="I338" i="5"/>
  <c r="S338" i="5"/>
  <c r="G339" i="5"/>
  <c r="S339" i="5"/>
  <c r="G340" i="5"/>
  <c r="I340" i="5"/>
  <c r="S340" i="5"/>
  <c r="G341" i="5"/>
  <c r="S341" i="5"/>
  <c r="G342" i="5"/>
  <c r="I342" i="5"/>
  <c r="S342" i="5"/>
  <c r="G343" i="5"/>
  <c r="S343" i="5"/>
  <c r="G344" i="5"/>
  <c r="I344" i="5"/>
  <c r="S344" i="5"/>
  <c r="G345" i="5"/>
  <c r="S345" i="5"/>
  <c r="G346" i="5"/>
  <c r="I346" i="5"/>
  <c r="S346" i="5"/>
  <c r="G347" i="5"/>
  <c r="S347" i="5"/>
  <c r="G348" i="5"/>
  <c r="I348" i="5"/>
  <c r="S348" i="5"/>
  <c r="G349" i="5"/>
  <c r="S349" i="5"/>
  <c r="G350" i="5"/>
  <c r="I350" i="5"/>
  <c r="S350" i="5"/>
  <c r="G351" i="5"/>
  <c r="S351" i="5"/>
  <c r="G352" i="5"/>
  <c r="I352" i="5"/>
  <c r="S352" i="5"/>
  <c r="G353" i="5"/>
  <c r="S353" i="5"/>
  <c r="G354" i="5"/>
  <c r="I354" i="5"/>
  <c r="S354" i="5"/>
  <c r="G355" i="5"/>
  <c r="S355" i="5"/>
  <c r="G356" i="5"/>
  <c r="I356" i="5"/>
  <c r="S356" i="5"/>
  <c r="G357" i="5"/>
  <c r="S357" i="5"/>
  <c r="G358" i="5"/>
  <c r="I358" i="5"/>
  <c r="S358" i="5"/>
  <c r="G359" i="5"/>
  <c r="S359" i="5"/>
  <c r="G360" i="5"/>
  <c r="I360" i="5"/>
  <c r="S360" i="5"/>
  <c r="G361" i="5"/>
  <c r="S361" i="5"/>
  <c r="G362" i="5"/>
  <c r="I362" i="5"/>
  <c r="S362" i="5"/>
  <c r="G363" i="5"/>
  <c r="S363" i="5"/>
  <c r="G364" i="5"/>
  <c r="I364" i="5"/>
  <c r="S364" i="5"/>
  <c r="G365" i="5"/>
  <c r="I365" i="5"/>
  <c r="S365" i="5"/>
  <c r="G366" i="5"/>
  <c r="S366" i="5"/>
  <c r="G367" i="5"/>
  <c r="I367" i="5"/>
  <c r="S367" i="5"/>
  <c r="G368" i="5"/>
  <c r="I368" i="5"/>
  <c r="S368" i="5"/>
  <c r="G369" i="5"/>
  <c r="I369" i="5"/>
  <c r="S369" i="5"/>
  <c r="G370" i="5"/>
  <c r="S370" i="5"/>
  <c r="G371" i="5"/>
  <c r="I371" i="5"/>
  <c r="S371" i="5"/>
  <c r="G372" i="5"/>
  <c r="S372" i="5"/>
  <c r="G373" i="5"/>
  <c r="S373" i="5"/>
  <c r="G374" i="5"/>
  <c r="I374" i="5"/>
  <c r="S374" i="5"/>
  <c r="G375" i="5"/>
  <c r="I375" i="5"/>
  <c r="S375" i="5"/>
  <c r="G376" i="5"/>
  <c r="I376" i="5"/>
  <c r="S376" i="5"/>
  <c r="G377" i="5"/>
  <c r="I377" i="5"/>
  <c r="S377" i="5"/>
  <c r="G378" i="5"/>
  <c r="I378" i="5"/>
  <c r="S378" i="5"/>
  <c r="G379" i="5"/>
  <c r="S379" i="5"/>
  <c r="G380" i="5"/>
  <c r="I380" i="5"/>
  <c r="S380" i="5"/>
  <c r="G381" i="5"/>
  <c r="I381" i="5"/>
  <c r="S381" i="5"/>
  <c r="G382" i="5"/>
  <c r="S382" i="5"/>
  <c r="G383" i="5"/>
  <c r="I383" i="5"/>
  <c r="S383" i="5"/>
  <c r="G384" i="5"/>
  <c r="I384" i="5"/>
  <c r="S384" i="5"/>
  <c r="G385" i="5"/>
  <c r="I385" i="5"/>
  <c r="S385" i="5"/>
  <c r="G386" i="5"/>
  <c r="I386" i="5"/>
  <c r="S386" i="5"/>
  <c r="G387" i="5"/>
  <c r="I387" i="5"/>
  <c r="S387" i="5"/>
  <c r="G388" i="5"/>
  <c r="S388" i="5"/>
  <c r="G389" i="5"/>
  <c r="I389" i="5"/>
  <c r="S389" i="5"/>
  <c r="G390" i="5"/>
  <c r="I390" i="5"/>
  <c r="S390" i="5"/>
  <c r="G391" i="5"/>
  <c r="I391" i="5"/>
  <c r="S391" i="5"/>
  <c r="G392" i="5"/>
  <c r="S392" i="5"/>
  <c r="G393" i="5"/>
  <c r="I393" i="5"/>
  <c r="S393" i="5"/>
  <c r="G394" i="5"/>
  <c r="I394" i="5"/>
  <c r="S394" i="5"/>
  <c r="G395" i="5"/>
  <c r="I395" i="5"/>
  <c r="S395" i="5"/>
  <c r="G396" i="5"/>
  <c r="S396" i="5"/>
  <c r="G397" i="5"/>
  <c r="I397" i="5"/>
  <c r="S397" i="5"/>
  <c r="G398" i="5"/>
  <c r="I398" i="5"/>
  <c r="S398" i="5"/>
  <c r="G399" i="5"/>
  <c r="I399" i="5"/>
  <c r="S399" i="5"/>
  <c r="G400" i="5"/>
  <c r="S400" i="5"/>
  <c r="G401" i="5"/>
  <c r="I401" i="5"/>
  <c r="S401" i="5"/>
  <c r="G402" i="5"/>
  <c r="I402" i="5"/>
  <c r="S402" i="5"/>
  <c r="G403" i="5"/>
  <c r="I403" i="5"/>
  <c r="S403" i="5"/>
  <c r="G404" i="5"/>
  <c r="S404" i="5"/>
  <c r="G405" i="5"/>
  <c r="I405" i="5"/>
  <c r="S405" i="5"/>
  <c r="G406" i="5"/>
  <c r="I406" i="5"/>
  <c r="S406" i="5"/>
  <c r="G407" i="5"/>
  <c r="I407" i="5"/>
  <c r="S407" i="5"/>
  <c r="G408" i="5"/>
  <c r="S408" i="5"/>
  <c r="G409" i="5"/>
  <c r="I409" i="5"/>
  <c r="S409" i="5"/>
  <c r="G410" i="5"/>
  <c r="I410" i="5"/>
  <c r="S410" i="5"/>
  <c r="G411" i="5"/>
  <c r="I411" i="5"/>
  <c r="S411" i="5"/>
  <c r="G412" i="5"/>
  <c r="S412" i="5"/>
  <c r="G413" i="5"/>
  <c r="I413" i="5"/>
  <c r="S413" i="5"/>
  <c r="G414" i="5"/>
  <c r="I414" i="5"/>
  <c r="S414" i="5"/>
  <c r="G415" i="5"/>
  <c r="I415" i="5"/>
  <c r="S415" i="5"/>
  <c r="S317" i="5"/>
  <c r="G317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307" i="5"/>
  <c r="S308" i="5"/>
  <c r="S309" i="5"/>
  <c r="S310" i="5"/>
  <c r="S311" i="5"/>
  <c r="S312" i="5"/>
  <c r="S313" i="5"/>
  <c r="S314" i="5"/>
  <c r="S315" i="5"/>
  <c r="S216" i="5"/>
  <c r="S217" i="5"/>
  <c r="S218" i="5"/>
  <c r="S210" i="5"/>
  <c r="S316" i="5"/>
  <c r="G316" i="5"/>
  <c r="G211" i="5"/>
  <c r="G212" i="5"/>
  <c r="G213" i="5"/>
  <c r="G214" i="5"/>
  <c r="G215" i="5"/>
  <c r="G216" i="5"/>
  <c r="G217" i="5"/>
  <c r="I217" i="5"/>
  <c r="G218" i="5"/>
  <c r="I218" i="5"/>
  <c r="G219" i="5"/>
  <c r="I219" i="5"/>
  <c r="G220" i="5"/>
  <c r="G221" i="5"/>
  <c r="I221" i="5"/>
  <c r="G222" i="5"/>
  <c r="I222" i="5"/>
  <c r="G223" i="5"/>
  <c r="I223" i="5"/>
  <c r="G224" i="5"/>
  <c r="G225" i="5"/>
  <c r="I225" i="5"/>
  <c r="G226" i="5"/>
  <c r="I226" i="5"/>
  <c r="G227" i="5"/>
  <c r="I227" i="5"/>
  <c r="G228" i="5"/>
  <c r="G229" i="5"/>
  <c r="I229" i="5"/>
  <c r="G230" i="5"/>
  <c r="I230" i="5"/>
  <c r="G231" i="5"/>
  <c r="I231" i="5"/>
  <c r="G232" i="5"/>
  <c r="G233" i="5"/>
  <c r="I233" i="5"/>
  <c r="G234" i="5"/>
  <c r="G235" i="5"/>
  <c r="I235" i="5"/>
  <c r="G236" i="5"/>
  <c r="G237" i="5"/>
  <c r="I237" i="5"/>
  <c r="G238" i="5"/>
  <c r="I238" i="5"/>
  <c r="G239" i="5"/>
  <c r="I239" i="5"/>
  <c r="G240" i="5"/>
  <c r="I240" i="5"/>
  <c r="G241" i="5"/>
  <c r="I241" i="5"/>
  <c r="G242" i="5"/>
  <c r="G243" i="5"/>
  <c r="I243" i="5"/>
  <c r="G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G252" i="5"/>
  <c r="I252" i="5"/>
  <c r="G253" i="5"/>
  <c r="G254" i="5"/>
  <c r="I254" i="5"/>
  <c r="G255" i="5"/>
  <c r="I255" i="5"/>
  <c r="G256" i="5"/>
  <c r="I256" i="5"/>
  <c r="G257" i="5"/>
  <c r="I257" i="5"/>
  <c r="G258" i="5"/>
  <c r="G259" i="5"/>
  <c r="I259" i="5"/>
  <c r="G260" i="5"/>
  <c r="G261" i="5"/>
  <c r="I261" i="5"/>
  <c r="G262" i="5"/>
  <c r="I262" i="5"/>
  <c r="G263" i="5"/>
  <c r="I263" i="5"/>
  <c r="G264" i="5"/>
  <c r="I264" i="5"/>
  <c r="G265" i="5"/>
  <c r="I265" i="5"/>
  <c r="G266" i="5"/>
  <c r="I266" i="5"/>
  <c r="G267" i="5"/>
  <c r="G268" i="5"/>
  <c r="I268" i="5"/>
  <c r="G269" i="5"/>
  <c r="G270" i="5"/>
  <c r="I270" i="5"/>
  <c r="G271" i="5"/>
  <c r="I271" i="5"/>
  <c r="G272" i="5"/>
  <c r="I272" i="5"/>
  <c r="G273" i="5"/>
  <c r="I273" i="5"/>
  <c r="G274" i="5"/>
  <c r="I274" i="5"/>
  <c r="G275" i="5"/>
  <c r="G276" i="5"/>
  <c r="I276" i="5"/>
  <c r="G277" i="5"/>
  <c r="I277" i="5"/>
  <c r="G278" i="5"/>
  <c r="I278" i="5"/>
  <c r="G279" i="5"/>
  <c r="I279" i="5"/>
  <c r="G280" i="5"/>
  <c r="G281" i="5"/>
  <c r="I281" i="5"/>
  <c r="G282" i="5"/>
  <c r="I282" i="5"/>
  <c r="G283" i="5"/>
  <c r="I283" i="5"/>
  <c r="G284" i="5"/>
  <c r="G285" i="5"/>
  <c r="I285" i="5"/>
  <c r="G286" i="5"/>
  <c r="I286" i="5"/>
  <c r="G287" i="5"/>
  <c r="I287" i="5"/>
  <c r="G288" i="5"/>
  <c r="G289" i="5"/>
  <c r="I289" i="5"/>
  <c r="G290" i="5"/>
  <c r="I290" i="5"/>
  <c r="G291" i="5"/>
  <c r="I291" i="5"/>
  <c r="G292" i="5"/>
  <c r="G293" i="5"/>
  <c r="I293" i="5"/>
  <c r="G294" i="5"/>
  <c r="I294" i="5"/>
  <c r="G295" i="5"/>
  <c r="I295" i="5"/>
  <c r="G296" i="5"/>
  <c r="G297" i="5"/>
  <c r="I297" i="5"/>
  <c r="G298" i="5"/>
  <c r="I298" i="5"/>
  <c r="G299" i="5"/>
  <c r="I299" i="5"/>
  <c r="G300" i="5"/>
  <c r="G301" i="5"/>
  <c r="I301" i="5"/>
  <c r="G302" i="5"/>
  <c r="I302" i="5"/>
  <c r="G303" i="5"/>
  <c r="I303" i="5"/>
  <c r="G304" i="5"/>
  <c r="G305" i="5"/>
  <c r="I305" i="5"/>
  <c r="G306" i="5"/>
  <c r="I306" i="5"/>
  <c r="G307" i="5"/>
  <c r="I307" i="5"/>
  <c r="G308" i="5"/>
  <c r="G309" i="5"/>
  <c r="I309" i="5"/>
  <c r="G310" i="5"/>
  <c r="I310" i="5"/>
  <c r="G311" i="5"/>
  <c r="I311" i="5"/>
  <c r="G312" i="5"/>
  <c r="G313" i="5"/>
  <c r="I313" i="5"/>
  <c r="G314" i="5"/>
  <c r="I314" i="5"/>
  <c r="G315" i="5"/>
  <c r="I315" i="5"/>
  <c r="G210" i="5"/>
  <c r="I316" i="5"/>
  <c r="I215" i="5"/>
  <c r="I213" i="5"/>
  <c r="I210" i="5"/>
  <c r="I214" i="5"/>
  <c r="I373" i="5"/>
  <c r="I335" i="5"/>
  <c r="I331" i="5"/>
  <c r="I382" i="5"/>
  <c r="I366" i="5"/>
  <c r="I339" i="5"/>
  <c r="I343" i="5"/>
  <c r="I412" i="5"/>
  <c r="I408" i="5"/>
  <c r="I404" i="5"/>
  <c r="I400" i="5"/>
  <c r="I396" i="5"/>
  <c r="I392" i="5"/>
  <c r="I388" i="5"/>
  <c r="I370" i="5"/>
  <c r="I355" i="5"/>
  <c r="I351" i="5"/>
  <c r="I379" i="5"/>
  <c r="I372" i="5"/>
  <c r="I363" i="5"/>
  <c r="I359" i="5"/>
  <c r="I347" i="5"/>
  <c r="I361" i="5"/>
  <c r="I357" i="5"/>
  <c r="I353" i="5"/>
  <c r="I349" i="5"/>
  <c r="I345" i="5"/>
  <c r="I341" i="5"/>
  <c r="I327" i="5"/>
  <c r="I323" i="5"/>
  <c r="I319" i="5"/>
  <c r="I317" i="5"/>
  <c r="I236" i="5"/>
  <c r="I232" i="5"/>
  <c r="I228" i="5"/>
  <c r="I224" i="5"/>
  <c r="I220" i="5"/>
  <c r="I304" i="5"/>
  <c r="I300" i="5"/>
  <c r="I288" i="5"/>
  <c r="I280" i="5"/>
  <c r="I258" i="5"/>
  <c r="I242" i="5"/>
  <c r="I234" i="5"/>
  <c r="I312" i="5"/>
  <c r="I308" i="5"/>
  <c r="I296" i="5"/>
  <c r="I292" i="5"/>
  <c r="I284" i="5"/>
  <c r="I275" i="5"/>
  <c r="I269" i="5"/>
  <c r="I267" i="5"/>
  <c r="I260" i="5"/>
  <c r="I253" i="5"/>
  <c r="I251" i="5"/>
  <c r="I244" i="5"/>
  <c r="I211" i="5"/>
  <c r="I216" i="5"/>
  <c r="I212" i="5"/>
  <c r="G114" i="5"/>
  <c r="I114" i="5"/>
  <c r="S114" i="5"/>
  <c r="G115" i="5"/>
  <c r="S115" i="5"/>
  <c r="G116" i="5"/>
  <c r="I116" i="5"/>
  <c r="S116" i="5"/>
  <c r="G117" i="5"/>
  <c r="I117" i="5"/>
  <c r="S117" i="5"/>
  <c r="G118" i="5"/>
  <c r="I118" i="5"/>
  <c r="S118" i="5"/>
  <c r="G119" i="5"/>
  <c r="S119" i="5"/>
  <c r="G120" i="5"/>
  <c r="I120" i="5"/>
  <c r="S120" i="5"/>
  <c r="G121" i="5"/>
  <c r="I121" i="5"/>
  <c r="S121" i="5"/>
  <c r="G122" i="5"/>
  <c r="I122" i="5"/>
  <c r="S122" i="5"/>
  <c r="G123" i="5"/>
  <c r="S123" i="5"/>
  <c r="G124" i="5"/>
  <c r="I124" i="5"/>
  <c r="S124" i="5"/>
  <c r="G125" i="5"/>
  <c r="I125" i="5"/>
  <c r="S125" i="5"/>
  <c r="G126" i="5"/>
  <c r="I126" i="5"/>
  <c r="S126" i="5"/>
  <c r="G127" i="5"/>
  <c r="S127" i="5"/>
  <c r="G128" i="5"/>
  <c r="I128" i="5"/>
  <c r="S128" i="5"/>
  <c r="G129" i="5"/>
  <c r="I129" i="5"/>
  <c r="S129" i="5"/>
  <c r="G130" i="5"/>
  <c r="I130" i="5"/>
  <c r="S130" i="5"/>
  <c r="G131" i="5"/>
  <c r="S131" i="5"/>
  <c r="G132" i="5"/>
  <c r="I132" i="5"/>
  <c r="S132" i="5"/>
  <c r="G133" i="5"/>
  <c r="I133" i="5"/>
  <c r="S133" i="5"/>
  <c r="G134" i="5"/>
  <c r="I134" i="5"/>
  <c r="S134" i="5"/>
  <c r="G135" i="5"/>
  <c r="S135" i="5"/>
  <c r="G136" i="5"/>
  <c r="I136" i="5"/>
  <c r="S136" i="5"/>
  <c r="G137" i="5"/>
  <c r="I137" i="5"/>
  <c r="S137" i="5"/>
  <c r="G138" i="5"/>
  <c r="I138" i="5"/>
  <c r="S138" i="5"/>
  <c r="G139" i="5"/>
  <c r="S139" i="5"/>
  <c r="G140" i="5"/>
  <c r="I140" i="5"/>
  <c r="S140" i="5"/>
  <c r="G141" i="5"/>
  <c r="I141" i="5"/>
  <c r="S141" i="5"/>
  <c r="G142" i="5"/>
  <c r="I142" i="5"/>
  <c r="S142" i="5"/>
  <c r="G143" i="5"/>
  <c r="S143" i="5"/>
  <c r="G144" i="5"/>
  <c r="I144" i="5"/>
  <c r="S144" i="5"/>
  <c r="G145" i="5"/>
  <c r="I145" i="5"/>
  <c r="S145" i="5"/>
  <c r="G146" i="5"/>
  <c r="I146" i="5"/>
  <c r="S146" i="5"/>
  <c r="G147" i="5"/>
  <c r="S147" i="5"/>
  <c r="G148" i="5"/>
  <c r="I148" i="5"/>
  <c r="S148" i="5"/>
  <c r="G149" i="5"/>
  <c r="I149" i="5"/>
  <c r="S149" i="5"/>
  <c r="G150" i="5"/>
  <c r="I150" i="5"/>
  <c r="S150" i="5"/>
  <c r="G151" i="5"/>
  <c r="I151" i="5"/>
  <c r="S151" i="5"/>
  <c r="G152" i="5"/>
  <c r="I152" i="5"/>
  <c r="S152" i="5"/>
  <c r="G153" i="5"/>
  <c r="I153" i="5"/>
  <c r="S153" i="5"/>
  <c r="G154" i="5"/>
  <c r="S154" i="5"/>
  <c r="G155" i="5"/>
  <c r="S155" i="5"/>
  <c r="G156" i="5"/>
  <c r="S156" i="5"/>
  <c r="G157" i="5"/>
  <c r="I157" i="5"/>
  <c r="S157" i="5"/>
  <c r="G158" i="5"/>
  <c r="I158" i="5"/>
  <c r="S158" i="5"/>
  <c r="G159" i="5"/>
  <c r="S159" i="5"/>
  <c r="G160" i="5"/>
  <c r="I160" i="5"/>
  <c r="S160" i="5"/>
  <c r="G161" i="5"/>
  <c r="S161" i="5"/>
  <c r="G162" i="5"/>
  <c r="I162" i="5"/>
  <c r="S162" i="5"/>
  <c r="G163" i="5"/>
  <c r="I163" i="5"/>
  <c r="S163" i="5"/>
  <c r="G164" i="5"/>
  <c r="I164" i="5"/>
  <c r="S164" i="5"/>
  <c r="G165" i="5"/>
  <c r="I165" i="5"/>
  <c r="S165" i="5"/>
  <c r="G166" i="5"/>
  <c r="S166" i="5"/>
  <c r="G167" i="5"/>
  <c r="I167" i="5"/>
  <c r="S167" i="5"/>
  <c r="G168" i="5"/>
  <c r="I168" i="5"/>
  <c r="S168" i="5"/>
  <c r="G169" i="5"/>
  <c r="S169" i="5"/>
  <c r="G170" i="5"/>
  <c r="I170" i="5"/>
  <c r="S170" i="5"/>
  <c r="G171" i="5"/>
  <c r="S171" i="5"/>
  <c r="G172" i="5"/>
  <c r="S172" i="5"/>
  <c r="G173" i="5"/>
  <c r="I173" i="5"/>
  <c r="S173" i="5"/>
  <c r="G174" i="5"/>
  <c r="I174" i="5"/>
  <c r="S174" i="5"/>
  <c r="G175" i="5"/>
  <c r="I175" i="5"/>
  <c r="S175" i="5"/>
  <c r="G176" i="5"/>
  <c r="I176" i="5"/>
  <c r="S176" i="5"/>
  <c r="G177" i="5"/>
  <c r="S177" i="5"/>
  <c r="G178" i="5"/>
  <c r="S178" i="5"/>
  <c r="G179" i="5"/>
  <c r="S179" i="5"/>
  <c r="G180" i="5"/>
  <c r="S180" i="5"/>
  <c r="G181" i="5"/>
  <c r="S181" i="5"/>
  <c r="G182" i="5"/>
  <c r="I182" i="5"/>
  <c r="S182" i="5"/>
  <c r="G183" i="5"/>
  <c r="I183" i="5"/>
  <c r="S183" i="5"/>
  <c r="G184" i="5"/>
  <c r="S184" i="5"/>
  <c r="G185" i="5"/>
  <c r="S185" i="5"/>
  <c r="G186" i="5"/>
  <c r="S186" i="5"/>
  <c r="G187" i="5"/>
  <c r="I187" i="5"/>
  <c r="S187" i="5"/>
  <c r="G188" i="5"/>
  <c r="S188" i="5"/>
  <c r="G189" i="5"/>
  <c r="I189" i="5"/>
  <c r="S189" i="5"/>
  <c r="G190" i="5"/>
  <c r="I190" i="5"/>
  <c r="S190" i="5"/>
  <c r="G191" i="5"/>
  <c r="I191" i="5"/>
  <c r="S191" i="5"/>
  <c r="G192" i="5"/>
  <c r="S192" i="5"/>
  <c r="G193" i="5"/>
  <c r="I193" i="5"/>
  <c r="S193" i="5"/>
  <c r="G194" i="5"/>
  <c r="S194" i="5"/>
  <c r="G195" i="5"/>
  <c r="I195" i="5"/>
  <c r="S195" i="5"/>
  <c r="G196" i="5"/>
  <c r="S196" i="5"/>
  <c r="G197" i="5"/>
  <c r="I197" i="5"/>
  <c r="S197" i="5"/>
  <c r="G198" i="5"/>
  <c r="S198" i="5"/>
  <c r="G199" i="5"/>
  <c r="S199" i="5"/>
  <c r="G200" i="5"/>
  <c r="I200" i="5"/>
  <c r="S200" i="5"/>
  <c r="G201" i="5"/>
  <c r="I201" i="5"/>
  <c r="S201" i="5"/>
  <c r="G202" i="5"/>
  <c r="S202" i="5"/>
  <c r="G203" i="5"/>
  <c r="I203" i="5"/>
  <c r="S203" i="5"/>
  <c r="G204" i="5"/>
  <c r="S204" i="5"/>
  <c r="G205" i="5"/>
  <c r="S205" i="5"/>
  <c r="G206" i="5"/>
  <c r="I206" i="5"/>
  <c r="S206" i="5"/>
  <c r="G207" i="5"/>
  <c r="I207" i="5"/>
  <c r="S207" i="5"/>
  <c r="G208" i="5"/>
  <c r="I208" i="5"/>
  <c r="S208" i="5"/>
  <c r="G209" i="5"/>
  <c r="I209" i="5"/>
  <c r="S209" i="5"/>
  <c r="S112" i="5"/>
  <c r="S113" i="5"/>
  <c r="S111" i="5"/>
  <c r="S110" i="5"/>
  <c r="G111" i="5"/>
  <c r="I111" i="5"/>
  <c r="G112" i="5"/>
  <c r="I112" i="5"/>
  <c r="G113" i="5"/>
  <c r="I113" i="5"/>
  <c r="G110" i="5"/>
  <c r="G7" i="5"/>
  <c r="G8" i="5"/>
  <c r="G9" i="5"/>
  <c r="G10" i="5"/>
  <c r="I10" i="5"/>
  <c r="S10" i="5"/>
  <c r="G11" i="5"/>
  <c r="I11" i="5"/>
  <c r="S11" i="5"/>
  <c r="G12" i="5"/>
  <c r="S12" i="5"/>
  <c r="G13" i="5"/>
  <c r="I13" i="5"/>
  <c r="S13" i="5"/>
  <c r="G14" i="5"/>
  <c r="I14" i="5"/>
  <c r="S14" i="5"/>
  <c r="G15" i="5"/>
  <c r="I15" i="5"/>
  <c r="S15" i="5"/>
  <c r="G16" i="5"/>
  <c r="S16" i="5"/>
  <c r="G17" i="5"/>
  <c r="I17" i="5"/>
  <c r="S17" i="5"/>
  <c r="G18" i="5"/>
  <c r="I18" i="5"/>
  <c r="S18" i="5"/>
  <c r="G19" i="5"/>
  <c r="I19" i="5"/>
  <c r="S19" i="5"/>
  <c r="G20" i="5"/>
  <c r="S20" i="5"/>
  <c r="G21" i="5"/>
  <c r="I21" i="5"/>
  <c r="S21" i="5"/>
  <c r="G22" i="5"/>
  <c r="I22" i="5"/>
  <c r="S22" i="5"/>
  <c r="G23" i="5"/>
  <c r="I23" i="5"/>
  <c r="S23" i="5"/>
  <c r="G24" i="5"/>
  <c r="S24" i="5"/>
  <c r="G25" i="5"/>
  <c r="I25" i="5"/>
  <c r="S25" i="5"/>
  <c r="G26" i="5"/>
  <c r="I26" i="5"/>
  <c r="S26" i="5"/>
  <c r="G27" i="5"/>
  <c r="I27" i="5"/>
  <c r="S27" i="5"/>
  <c r="G28" i="5"/>
  <c r="S28" i="5"/>
  <c r="G29" i="5"/>
  <c r="I29" i="5"/>
  <c r="S29" i="5"/>
  <c r="G30" i="5"/>
  <c r="I30" i="5"/>
  <c r="S30" i="5"/>
  <c r="G31" i="5"/>
  <c r="I31" i="5"/>
  <c r="S31" i="5"/>
  <c r="G32" i="5"/>
  <c r="S32" i="5"/>
  <c r="G33" i="5"/>
  <c r="I33" i="5"/>
  <c r="S33" i="5"/>
  <c r="G34" i="5"/>
  <c r="I34" i="5"/>
  <c r="S34" i="5"/>
  <c r="G35" i="5"/>
  <c r="I35" i="5"/>
  <c r="S35" i="5"/>
  <c r="G36" i="5"/>
  <c r="S36" i="5"/>
  <c r="G37" i="5"/>
  <c r="I37" i="5"/>
  <c r="S37" i="5"/>
  <c r="G38" i="5"/>
  <c r="I38" i="5"/>
  <c r="S38" i="5"/>
  <c r="G39" i="5"/>
  <c r="I39" i="5"/>
  <c r="S39" i="5"/>
  <c r="G40" i="5"/>
  <c r="S40" i="5"/>
  <c r="G41" i="5"/>
  <c r="I41" i="5"/>
  <c r="S41" i="5"/>
  <c r="G42" i="5"/>
  <c r="I42" i="5"/>
  <c r="S42" i="5"/>
  <c r="G43" i="5"/>
  <c r="I43" i="5"/>
  <c r="S43" i="5"/>
  <c r="G44" i="5"/>
  <c r="S44" i="5"/>
  <c r="G45" i="5"/>
  <c r="I45" i="5"/>
  <c r="S45" i="5"/>
  <c r="G46" i="5"/>
  <c r="I46" i="5"/>
  <c r="S46" i="5"/>
  <c r="G47" i="5"/>
  <c r="I47" i="5"/>
  <c r="S47" i="5"/>
  <c r="G48" i="5"/>
  <c r="S48" i="5"/>
  <c r="G49" i="5"/>
  <c r="I49" i="5"/>
  <c r="S49" i="5"/>
  <c r="G50" i="5"/>
  <c r="I50" i="5"/>
  <c r="S50" i="5"/>
  <c r="G51" i="5"/>
  <c r="I51" i="5"/>
  <c r="S51" i="5"/>
  <c r="G52" i="5"/>
  <c r="S52" i="5"/>
  <c r="G53" i="5"/>
  <c r="I53" i="5"/>
  <c r="S53" i="5"/>
  <c r="G54" i="5"/>
  <c r="I54" i="5"/>
  <c r="S54" i="5"/>
  <c r="G55" i="5"/>
  <c r="I55" i="5"/>
  <c r="S55" i="5"/>
  <c r="G56" i="5"/>
  <c r="S56" i="5"/>
  <c r="G57" i="5"/>
  <c r="I57" i="5"/>
  <c r="S57" i="5"/>
  <c r="G58" i="5"/>
  <c r="I58" i="5"/>
  <c r="S58" i="5"/>
  <c r="G59" i="5"/>
  <c r="I59" i="5"/>
  <c r="S59" i="5"/>
  <c r="G60" i="5"/>
  <c r="S60" i="5"/>
  <c r="G61" i="5"/>
  <c r="I61" i="5"/>
  <c r="S61" i="5"/>
  <c r="G62" i="5"/>
  <c r="I62" i="5"/>
  <c r="S62" i="5"/>
  <c r="G63" i="5"/>
  <c r="I63" i="5"/>
  <c r="S63" i="5"/>
  <c r="G64" i="5"/>
  <c r="S64" i="5"/>
  <c r="G65" i="5"/>
  <c r="I65" i="5"/>
  <c r="S65" i="5"/>
  <c r="G66" i="5"/>
  <c r="I66" i="5"/>
  <c r="S66" i="5"/>
  <c r="G67" i="5"/>
  <c r="I67" i="5"/>
  <c r="S67" i="5"/>
  <c r="G68" i="5"/>
  <c r="S68" i="5"/>
  <c r="G69" i="5"/>
  <c r="I69" i="5"/>
  <c r="S69" i="5"/>
  <c r="G70" i="5"/>
  <c r="I70" i="5"/>
  <c r="S70" i="5"/>
  <c r="G71" i="5"/>
  <c r="I71" i="5"/>
  <c r="S71" i="5"/>
  <c r="G72" i="5"/>
  <c r="S72" i="5"/>
  <c r="G73" i="5"/>
  <c r="I73" i="5"/>
  <c r="S73" i="5"/>
  <c r="G74" i="5"/>
  <c r="I74" i="5"/>
  <c r="S74" i="5"/>
  <c r="G75" i="5"/>
  <c r="I75" i="5"/>
  <c r="S75" i="5"/>
  <c r="G76" i="5"/>
  <c r="S76" i="5"/>
  <c r="G77" i="5"/>
  <c r="I77" i="5"/>
  <c r="S77" i="5"/>
  <c r="G78" i="5"/>
  <c r="I78" i="5"/>
  <c r="S78" i="5"/>
  <c r="G79" i="5"/>
  <c r="I79" i="5"/>
  <c r="S79" i="5"/>
  <c r="G80" i="5"/>
  <c r="S80" i="5"/>
  <c r="G81" i="5"/>
  <c r="I81" i="5"/>
  <c r="S81" i="5"/>
  <c r="G82" i="5"/>
  <c r="I82" i="5"/>
  <c r="S82" i="5"/>
  <c r="G83" i="5"/>
  <c r="I83" i="5"/>
  <c r="S83" i="5"/>
  <c r="G84" i="5"/>
  <c r="S84" i="5"/>
  <c r="G85" i="5"/>
  <c r="I85" i="5"/>
  <c r="S85" i="5"/>
  <c r="G86" i="5"/>
  <c r="I86" i="5"/>
  <c r="S86" i="5"/>
  <c r="G87" i="5"/>
  <c r="I87" i="5"/>
  <c r="S87" i="5"/>
  <c r="G88" i="5"/>
  <c r="S88" i="5"/>
  <c r="G89" i="5"/>
  <c r="I89" i="5"/>
  <c r="S89" i="5"/>
  <c r="G90" i="5"/>
  <c r="I90" i="5"/>
  <c r="S90" i="5"/>
  <c r="G91" i="5"/>
  <c r="I91" i="5"/>
  <c r="S91" i="5"/>
  <c r="G92" i="5"/>
  <c r="S92" i="5"/>
  <c r="G93" i="5"/>
  <c r="I93" i="5"/>
  <c r="S93" i="5"/>
  <c r="G94" i="5"/>
  <c r="I94" i="5"/>
  <c r="S94" i="5"/>
  <c r="G95" i="5"/>
  <c r="I95" i="5"/>
  <c r="S95" i="5"/>
  <c r="G96" i="5"/>
  <c r="S96" i="5"/>
  <c r="G97" i="5"/>
  <c r="I97" i="5"/>
  <c r="S97" i="5"/>
  <c r="G98" i="5"/>
  <c r="I98" i="5"/>
  <c r="S98" i="5"/>
  <c r="G99" i="5"/>
  <c r="I99" i="5"/>
  <c r="S99" i="5"/>
  <c r="G100" i="5"/>
  <c r="S100" i="5"/>
  <c r="G101" i="5"/>
  <c r="I101" i="5"/>
  <c r="S101" i="5"/>
  <c r="G102" i="5"/>
  <c r="I102" i="5"/>
  <c r="S102" i="5"/>
  <c r="G103" i="5"/>
  <c r="I103" i="5"/>
  <c r="S103" i="5"/>
  <c r="G104" i="5"/>
  <c r="S104" i="5"/>
  <c r="G105" i="5"/>
  <c r="I105" i="5"/>
  <c r="S105" i="5"/>
  <c r="G106" i="5"/>
  <c r="I106" i="5"/>
  <c r="S106" i="5"/>
  <c r="G107" i="5"/>
  <c r="I107" i="5"/>
  <c r="S107" i="5"/>
  <c r="G108" i="5"/>
  <c r="S108" i="5"/>
  <c r="G109" i="5"/>
  <c r="I109" i="5"/>
  <c r="S109" i="5"/>
  <c r="G5" i="5"/>
  <c r="G6" i="5"/>
  <c r="S4" i="5"/>
  <c r="G4" i="5"/>
  <c r="I5" i="5"/>
  <c r="I7" i="5"/>
  <c r="I4" i="5"/>
  <c r="I9" i="5"/>
  <c r="I194" i="5"/>
  <c r="I185" i="5"/>
  <c r="I179" i="5"/>
  <c r="I199" i="5"/>
  <c r="I188" i="5"/>
  <c r="I161" i="5"/>
  <c r="I196" i="5"/>
  <c r="I172" i="5"/>
  <c r="I171" i="5"/>
  <c r="I159" i="5"/>
  <c r="I205" i="5"/>
  <c r="I198" i="5"/>
  <c r="I184" i="5"/>
  <c r="I181" i="5"/>
  <c r="I178" i="5"/>
  <c r="I177" i="5"/>
  <c r="I156" i="5"/>
  <c r="I169" i="5"/>
  <c r="I154" i="5"/>
  <c r="I202" i="5"/>
  <c r="I192" i="5"/>
  <c r="I186" i="5"/>
  <c r="I204" i="5"/>
  <c r="I166" i="5"/>
  <c r="I143" i="5"/>
  <c r="I139" i="5"/>
  <c r="I127" i="5"/>
  <c r="I155" i="5"/>
  <c r="I147" i="5"/>
  <c r="I131" i="5"/>
  <c r="I180" i="5"/>
  <c r="I135" i="5"/>
  <c r="I123" i="5"/>
  <c r="I119" i="5"/>
  <c r="I115" i="5"/>
  <c r="I110" i="5"/>
  <c r="I108" i="5"/>
  <c r="I104" i="5"/>
  <c r="I100" i="5"/>
  <c r="I96" i="5"/>
  <c r="I92" i="5"/>
  <c r="I88" i="5"/>
  <c r="I84" i="5"/>
  <c r="I80" i="5"/>
  <c r="I76" i="5"/>
  <c r="I72" i="5"/>
  <c r="I68" i="5"/>
  <c r="I64" i="5"/>
  <c r="I60" i="5"/>
  <c r="I56" i="5"/>
  <c r="I52" i="5"/>
  <c r="I48" i="5"/>
  <c r="I44" i="5"/>
  <c r="I40" i="5"/>
  <c r="I36" i="5"/>
  <c r="I32" i="5"/>
  <c r="I28" i="5"/>
  <c r="I24" i="5"/>
  <c r="I20" i="5"/>
  <c r="I16" i="5"/>
  <c r="I12" i="5"/>
  <c r="I8" i="5"/>
  <c r="I6" i="5"/>
  <c r="A106" i="8"/>
  <c r="B106" i="8"/>
  <c r="C106" i="8"/>
  <c r="D106" i="8"/>
  <c r="E106" i="8"/>
  <c r="F106" i="8"/>
  <c r="A107" i="8"/>
  <c r="B107" i="8"/>
  <c r="C107" i="8"/>
  <c r="D107" i="8"/>
  <c r="E107" i="8"/>
  <c r="F107" i="8"/>
  <c r="A108" i="8"/>
  <c r="B108" i="8"/>
  <c r="C108" i="8"/>
  <c r="D108" i="8"/>
  <c r="E108" i="8"/>
  <c r="F108" i="8"/>
  <c r="A109" i="8"/>
  <c r="B109" i="8"/>
  <c r="C109" i="8"/>
  <c r="D109" i="8"/>
  <c r="E109" i="8"/>
  <c r="F109" i="8"/>
  <c r="A91" i="8"/>
  <c r="B91" i="8"/>
  <c r="C91" i="8"/>
  <c r="D91" i="8"/>
  <c r="E91" i="8"/>
  <c r="F91" i="8"/>
  <c r="A92" i="8"/>
  <c r="B92" i="8"/>
  <c r="C92" i="8"/>
  <c r="D92" i="8"/>
  <c r="E92" i="8"/>
  <c r="F92" i="8"/>
  <c r="A93" i="8"/>
  <c r="B93" i="8"/>
  <c r="C93" i="8"/>
  <c r="D93" i="8"/>
  <c r="E93" i="8"/>
  <c r="F93" i="8"/>
  <c r="A94" i="8"/>
  <c r="B94" i="8"/>
  <c r="C94" i="8"/>
  <c r="D94" i="8"/>
  <c r="E94" i="8"/>
  <c r="F94" i="8"/>
  <c r="A95" i="8"/>
  <c r="B95" i="8"/>
  <c r="C95" i="8"/>
  <c r="D95" i="8"/>
  <c r="E95" i="8"/>
  <c r="F95" i="8"/>
  <c r="A96" i="8"/>
  <c r="B96" i="8"/>
  <c r="C96" i="8"/>
  <c r="D96" i="8"/>
  <c r="E96" i="8"/>
  <c r="F96" i="8"/>
  <c r="A97" i="8"/>
  <c r="B97" i="8"/>
  <c r="C97" i="8"/>
  <c r="D97" i="8"/>
  <c r="E97" i="8"/>
  <c r="F97" i="8"/>
  <c r="A98" i="8"/>
  <c r="B98" i="8"/>
  <c r="C98" i="8"/>
  <c r="D98" i="8"/>
  <c r="E98" i="8"/>
  <c r="F98" i="8"/>
  <c r="A99" i="8"/>
  <c r="B99" i="8"/>
  <c r="C99" i="8"/>
  <c r="D99" i="8"/>
  <c r="E99" i="8"/>
  <c r="F99" i="8"/>
  <c r="A100" i="8"/>
  <c r="B100" i="8"/>
  <c r="C100" i="8"/>
  <c r="D100" i="8"/>
  <c r="E100" i="8"/>
  <c r="F100" i="8"/>
  <c r="A101" i="8"/>
  <c r="B101" i="8"/>
  <c r="C101" i="8"/>
  <c r="D101" i="8"/>
  <c r="E101" i="8"/>
  <c r="F101" i="8"/>
  <c r="A102" i="8"/>
  <c r="B102" i="8"/>
  <c r="C102" i="8"/>
  <c r="D102" i="8"/>
  <c r="E102" i="8"/>
  <c r="F102" i="8"/>
  <c r="A103" i="8"/>
  <c r="B103" i="8"/>
  <c r="C103" i="8"/>
  <c r="D103" i="8"/>
  <c r="E103" i="8"/>
  <c r="F103" i="8"/>
  <c r="A104" i="8"/>
  <c r="B104" i="8"/>
  <c r="C104" i="8"/>
  <c r="D104" i="8"/>
  <c r="E104" i="8"/>
  <c r="F104" i="8"/>
  <c r="A105" i="8"/>
  <c r="B105" i="8"/>
  <c r="C105" i="8"/>
  <c r="D105" i="8"/>
  <c r="E105" i="8"/>
  <c r="F105" i="8"/>
  <c r="A90" i="8"/>
  <c r="B90" i="8"/>
  <c r="C90" i="8"/>
  <c r="D90" i="8"/>
  <c r="E90" i="8"/>
  <c r="F90" i="8"/>
  <c r="B1" i="5"/>
  <c r="C327" i="5"/>
  <c r="C328" i="5"/>
  <c r="V328" i="5"/>
  <c r="V333" i="5"/>
  <c r="C337" i="5"/>
  <c r="V339" i="5"/>
  <c r="C344" i="5"/>
  <c r="V344" i="5"/>
  <c r="C350" i="5"/>
  <c r="V350" i="5"/>
  <c r="C355" i="5"/>
  <c r="V357" i="5"/>
  <c r="V368" i="5"/>
  <c r="C375" i="5"/>
  <c r="C379" i="5"/>
  <c r="V385" i="5"/>
  <c r="V387" i="5"/>
  <c r="C391" i="5"/>
  <c r="V392" i="5"/>
  <c r="V398" i="5"/>
  <c r="C410" i="5"/>
  <c r="V212" i="5"/>
  <c r="V214" i="5"/>
  <c r="C220" i="5"/>
  <c r="V224" i="5"/>
  <c r="V225" i="5"/>
  <c r="C240" i="5"/>
  <c r="V240" i="5"/>
  <c r="C243" i="5"/>
  <c r="C244" i="5"/>
  <c r="C246" i="5"/>
  <c r="C257" i="5"/>
  <c r="C264" i="5"/>
  <c r="C265" i="5"/>
  <c r="V265" i="5"/>
  <c r="V267" i="5"/>
  <c r="V271" i="5"/>
  <c r="C275" i="5"/>
  <c r="C278" i="5"/>
  <c r="C279" i="5"/>
  <c r="V280" i="5"/>
  <c r="V281" i="5"/>
  <c r="C287" i="5"/>
  <c r="V290" i="5"/>
  <c r="V300" i="5"/>
  <c r="V301" i="5"/>
  <c r="V307" i="5"/>
  <c r="C309" i="5"/>
  <c r="C310" i="5"/>
  <c r="C270" i="5"/>
  <c r="C289" i="5"/>
  <c r="C296" i="5"/>
  <c r="V302" i="5"/>
  <c r="V312" i="5"/>
  <c r="C301" i="5"/>
  <c r="C308" i="5"/>
  <c r="V314" i="5"/>
  <c r="C210" i="5"/>
  <c r="C323" i="5"/>
  <c r="C324" i="5"/>
  <c r="V324" i="5"/>
  <c r="V329" i="5"/>
  <c r="C333" i="5"/>
  <c r="C338" i="5"/>
  <c r="V338" i="5"/>
  <c r="C343" i="5"/>
  <c r="V345" i="5"/>
  <c r="C357" i="5"/>
  <c r="V359" i="5"/>
  <c r="C364" i="5"/>
  <c r="V364" i="5"/>
  <c r="C368" i="5"/>
  <c r="V370" i="5"/>
  <c r="C381" i="5"/>
  <c r="V381" i="5"/>
  <c r="C385" i="5"/>
  <c r="V389" i="5"/>
  <c r="V391" i="5"/>
  <c r="C395" i="5"/>
  <c r="V396" i="5"/>
  <c r="V402" i="5"/>
  <c r="C414" i="5"/>
  <c r="V317" i="5"/>
  <c r="V211" i="5"/>
  <c r="V213" i="5"/>
  <c r="C223" i="5"/>
  <c r="V223" i="5"/>
  <c r="V226" i="5"/>
  <c r="V234" i="5"/>
  <c r="C242" i="5"/>
  <c r="C247" i="5"/>
  <c r="V247" i="5"/>
  <c r="V248" i="5"/>
  <c r="V266" i="5"/>
  <c r="V268" i="5"/>
  <c r="V270" i="5"/>
  <c r="V279" i="5"/>
  <c r="V282" i="5"/>
  <c r="V287" i="5"/>
  <c r="C290" i="5"/>
  <c r="C299" i="5"/>
  <c r="V313" i="5"/>
  <c r="C302" i="5"/>
  <c r="C311" i="5"/>
  <c r="C316" i="5"/>
  <c r="C372" i="5"/>
  <c r="C319" i="5"/>
  <c r="C320" i="5"/>
  <c r="V320" i="5"/>
  <c r="V325" i="5"/>
  <c r="C329" i="5"/>
  <c r="C334" i="5"/>
  <c r="C345" i="5"/>
  <c r="V347" i="5"/>
  <c r="C352" i="5"/>
  <c r="V352" i="5"/>
  <c r="C358" i="5"/>
  <c r="V358" i="5"/>
  <c r="C363" i="5"/>
  <c r="C369" i="5"/>
  <c r="C376" i="5"/>
  <c r="V376" i="5"/>
  <c r="V377" i="5"/>
  <c r="V382" i="5"/>
  <c r="C386" i="5"/>
  <c r="C388" i="5"/>
  <c r="C389" i="5"/>
  <c r="V393" i="5"/>
  <c r="V395" i="5"/>
  <c r="C399" i="5"/>
  <c r="V400" i="5"/>
  <c r="V406" i="5"/>
  <c r="C213" i="5"/>
  <c r="V216" i="5"/>
  <c r="C225" i="5"/>
  <c r="C226" i="5"/>
  <c r="V229" i="5"/>
  <c r="V230" i="5"/>
  <c r="V236" i="5"/>
  <c r="C241" i="5"/>
  <c r="V253" i="5"/>
  <c r="V260" i="5"/>
  <c r="C266" i="5"/>
  <c r="C268" i="5"/>
  <c r="C281" i="5"/>
  <c r="C282" i="5"/>
  <c r="V292" i="5"/>
  <c r="V293" i="5"/>
  <c r="V299" i="5"/>
  <c r="V316" i="5"/>
  <c r="C367" i="5"/>
  <c r="V321" i="5"/>
  <c r="C325" i="5"/>
  <c r="C330" i="5"/>
  <c r="V334" i="5"/>
  <c r="V335" i="5"/>
  <c r="C340" i="5"/>
  <c r="V340" i="5"/>
  <c r="C346" i="5"/>
  <c r="V346" i="5"/>
  <c r="C351" i="5"/>
  <c r="V353" i="5"/>
  <c r="C365" i="5"/>
  <c r="V365" i="5"/>
  <c r="V369" i="5"/>
  <c r="C382" i="5"/>
  <c r="C390" i="5"/>
  <c r="C392" i="5"/>
  <c r="C393" i="5"/>
  <c r="V397" i="5"/>
  <c r="V399" i="5"/>
  <c r="C403" i="5"/>
  <c r="V404" i="5"/>
  <c r="V408" i="5"/>
  <c r="V410" i="5"/>
  <c r="C212" i="5"/>
  <c r="C214" i="5"/>
  <c r="C215" i="5"/>
  <c r="V215" i="5"/>
  <c r="V217" i="5"/>
  <c r="V218" i="5"/>
  <c r="C224" i="5"/>
  <c r="V228" i="5"/>
  <c r="V233" i="5"/>
  <c r="V237" i="5"/>
  <c r="V238" i="5"/>
  <c r="C248" i="5"/>
  <c r="C249" i="5"/>
  <c r="V249" i="5"/>
  <c r="V251" i="5"/>
  <c r="V255" i="5"/>
  <c r="V258" i="5"/>
  <c r="V262" i="5"/>
  <c r="C269" i="5"/>
  <c r="C272" i="5"/>
  <c r="V272" i="5"/>
  <c r="V273" i="5"/>
  <c r="V275" i="5"/>
  <c r="V276" i="5"/>
  <c r="C280" i="5"/>
  <c r="C288" i="5"/>
  <c r="C291" i="5"/>
  <c r="V294" i="5"/>
  <c r="V304" i="5"/>
  <c r="V305" i="5"/>
  <c r="V311" i="5"/>
  <c r="C313" i="5"/>
  <c r="C314" i="5"/>
  <c r="V210" i="5"/>
  <c r="V318" i="5"/>
  <c r="V332" i="5"/>
  <c r="C349" i="5"/>
  <c r="V362" i="5"/>
  <c r="V380" i="5"/>
  <c r="C384" i="5"/>
  <c r="V413" i="5"/>
  <c r="C255" i="5"/>
  <c r="V288" i="5"/>
  <c r="C298" i="5"/>
  <c r="C321" i="5"/>
  <c r="C326" i="5"/>
  <c r="V330" i="5"/>
  <c r="V331" i="5"/>
  <c r="C339" i="5"/>
  <c r="V341" i="5"/>
  <c r="C353" i="5"/>
  <c r="V355" i="5"/>
  <c r="C360" i="5"/>
  <c r="V360" i="5"/>
  <c r="V366" i="5"/>
  <c r="C371" i="5"/>
  <c r="V373" i="5"/>
  <c r="C377" i="5"/>
  <c r="C378" i="5"/>
  <c r="C394" i="5"/>
  <c r="C396" i="5"/>
  <c r="C397" i="5"/>
  <c r="V401" i="5"/>
  <c r="V403" i="5"/>
  <c r="C407" i="5"/>
  <c r="V407" i="5"/>
  <c r="V412" i="5"/>
  <c r="V414" i="5"/>
  <c r="C211" i="5"/>
  <c r="C217" i="5"/>
  <c r="C227" i="5"/>
  <c r="V227" i="5"/>
  <c r="C230" i="5"/>
  <c r="V232" i="5"/>
  <c r="C235" i="5"/>
  <c r="V235" i="5"/>
  <c r="C237" i="5"/>
  <c r="V244" i="5"/>
  <c r="V250" i="5"/>
  <c r="V252" i="5"/>
  <c r="C254" i="5"/>
  <c r="V254" i="5"/>
  <c r="V259" i="5"/>
  <c r="C261" i="5"/>
  <c r="V261" i="5"/>
  <c r="C267" i="5"/>
  <c r="C271" i="5"/>
  <c r="C283" i="5"/>
  <c r="V284" i="5"/>
  <c r="V285" i="5"/>
  <c r="V291" i="5"/>
  <c r="C293" i="5"/>
  <c r="C294" i="5"/>
  <c r="C300" i="5"/>
  <c r="C303" i="5"/>
  <c r="V306" i="5"/>
  <c r="C306" i="5"/>
  <c r="C315" i="5"/>
  <c r="V356" i="5"/>
  <c r="C362" i="5"/>
  <c r="C380" i="5"/>
  <c r="V384" i="5"/>
  <c r="C406" i="5"/>
  <c r="C412" i="5"/>
  <c r="C221" i="5"/>
  <c r="V241" i="5"/>
  <c r="C251" i="5"/>
  <c r="C284" i="5"/>
  <c r="C307" i="5"/>
  <c r="V310" i="5"/>
  <c r="C322" i="5"/>
  <c r="V326" i="5"/>
  <c r="V327" i="5"/>
  <c r="C341" i="5"/>
  <c r="V343" i="5"/>
  <c r="C348" i="5"/>
  <c r="V348" i="5"/>
  <c r="C354" i="5"/>
  <c r="V354" i="5"/>
  <c r="C359" i="5"/>
  <c r="V361" i="5"/>
  <c r="C366" i="5"/>
  <c r="C370" i="5"/>
  <c r="V371" i="5"/>
  <c r="V372" i="5"/>
  <c r="V374" i="5"/>
  <c r="V378" i="5"/>
  <c r="V379" i="5"/>
  <c r="C383" i="5"/>
  <c r="V383" i="5"/>
  <c r="V386" i="5"/>
  <c r="C398" i="5"/>
  <c r="C400" i="5"/>
  <c r="C401" i="5"/>
  <c r="V405" i="5"/>
  <c r="C411" i="5"/>
  <c r="V411" i="5"/>
  <c r="C216" i="5"/>
  <c r="C218" i="5"/>
  <c r="V220" i="5"/>
  <c r="V221" i="5"/>
  <c r="C229" i="5"/>
  <c r="C231" i="5"/>
  <c r="V231" i="5"/>
  <c r="C234" i="5"/>
  <c r="C238" i="5"/>
  <c r="V239" i="5"/>
  <c r="V242" i="5"/>
  <c r="C250" i="5"/>
  <c r="C252" i="5"/>
  <c r="V257" i="5"/>
  <c r="C273" i="5"/>
  <c r="C274" i="5"/>
  <c r="V274" i="5"/>
  <c r="C276" i="5"/>
  <c r="C277" i="5"/>
  <c r="V278" i="5"/>
  <c r="V283" i="5"/>
  <c r="V286" i="5"/>
  <c r="V296" i="5"/>
  <c r="V297" i="5"/>
  <c r="V303" i="5"/>
  <c r="C305" i="5"/>
  <c r="C312" i="5"/>
  <c r="V319" i="5"/>
  <c r="V351" i="5"/>
  <c r="V375" i="5"/>
  <c r="V388" i="5"/>
  <c r="C258" i="5"/>
  <c r="V289" i="5"/>
  <c r="C297" i="5"/>
  <c r="C318" i="5"/>
  <c r="V322" i="5"/>
  <c r="V323" i="5"/>
  <c r="C335" i="5"/>
  <c r="C336" i="5"/>
  <c r="V336" i="5"/>
  <c r="C342" i="5"/>
  <c r="V342" i="5"/>
  <c r="C347" i="5"/>
  <c r="V349" i="5"/>
  <c r="C361" i="5"/>
  <c r="V363" i="5"/>
  <c r="C374" i="5"/>
  <c r="V390" i="5"/>
  <c r="C402" i="5"/>
  <c r="C404" i="5"/>
  <c r="C405" i="5"/>
  <c r="C408" i="5"/>
  <c r="C409" i="5"/>
  <c r="V409" i="5"/>
  <c r="C415" i="5"/>
  <c r="V415" i="5"/>
  <c r="C317" i="5"/>
  <c r="C219" i="5"/>
  <c r="V219" i="5"/>
  <c r="V222" i="5"/>
  <c r="C228" i="5"/>
  <c r="C233" i="5"/>
  <c r="C236" i="5"/>
  <c r="C239" i="5"/>
  <c r="V243" i="5"/>
  <c r="C245" i="5"/>
  <c r="V245" i="5"/>
  <c r="V246" i="5"/>
  <c r="C253" i="5"/>
  <c r="C256" i="5"/>
  <c r="V256" i="5"/>
  <c r="C259" i="5"/>
  <c r="C260" i="5"/>
  <c r="C262" i="5"/>
  <c r="C263" i="5"/>
  <c r="V263" i="5"/>
  <c r="V264" i="5"/>
  <c r="V277" i="5"/>
  <c r="C285" i="5"/>
  <c r="C286" i="5"/>
  <c r="C292" i="5"/>
  <c r="C295" i="5"/>
  <c r="V298" i="5"/>
  <c r="V308" i="5"/>
  <c r="V309" i="5"/>
  <c r="V315" i="5"/>
  <c r="C331" i="5"/>
  <c r="C332" i="5"/>
  <c r="V337" i="5"/>
  <c r="C356" i="5"/>
  <c r="V367" i="5"/>
  <c r="C373" i="5"/>
  <c r="C387" i="5"/>
  <c r="V394" i="5"/>
  <c r="C413" i="5"/>
  <c r="C222" i="5"/>
  <c r="C232" i="5"/>
  <c r="V269" i="5"/>
  <c r="V295" i="5"/>
  <c r="C304" i="5"/>
  <c r="V114" i="5"/>
  <c r="C124" i="5"/>
  <c r="V124" i="5"/>
  <c r="V130" i="5"/>
  <c r="V134" i="5"/>
  <c r="V138" i="5"/>
  <c r="V142" i="5"/>
  <c r="V143" i="5"/>
  <c r="V148" i="5"/>
  <c r="C154" i="5"/>
  <c r="C155" i="5"/>
  <c r="V155" i="5"/>
  <c r="C159" i="5"/>
  <c r="C162" i="5"/>
  <c r="V162" i="5"/>
  <c r="V175" i="5"/>
  <c r="C182" i="5"/>
  <c r="V186" i="5"/>
  <c r="C199" i="5"/>
  <c r="C201" i="5"/>
  <c r="C203" i="5"/>
  <c r="V207" i="5"/>
  <c r="C118" i="5"/>
  <c r="C123" i="5"/>
  <c r="V135" i="5"/>
  <c r="V140" i="5"/>
  <c r="V147" i="5"/>
  <c r="V151" i="5"/>
  <c r="C157" i="5"/>
  <c r="C161" i="5"/>
  <c r="C165" i="5"/>
  <c r="V167" i="5"/>
  <c r="C172" i="5"/>
  <c r="C173" i="5"/>
  <c r="V177" i="5"/>
  <c r="V179" i="5"/>
  <c r="C183" i="5"/>
  <c r="C190" i="5"/>
  <c r="V196" i="5"/>
  <c r="C202" i="5"/>
  <c r="C205" i="5"/>
  <c r="C206" i="5"/>
  <c r="C207" i="5"/>
  <c r="V208" i="5"/>
  <c r="V115" i="5"/>
  <c r="C121" i="5"/>
  <c r="V121" i="5"/>
  <c r="C125" i="5"/>
  <c r="C127" i="5"/>
  <c r="C128" i="5"/>
  <c r="V128" i="5"/>
  <c r="V131" i="5"/>
  <c r="V132" i="5"/>
  <c r="C140" i="5"/>
  <c r="C144" i="5"/>
  <c r="V144" i="5"/>
  <c r="C147" i="5"/>
  <c r="C151" i="5"/>
  <c r="C156" i="5"/>
  <c r="V157" i="5"/>
  <c r="V165" i="5"/>
  <c r="V166" i="5"/>
  <c r="C171" i="5"/>
  <c r="V176" i="5"/>
  <c r="V178" i="5"/>
  <c r="V183" i="5"/>
  <c r="V185" i="5"/>
  <c r="C191" i="5"/>
  <c r="C196" i="5"/>
  <c r="C204" i="5"/>
  <c r="V113" i="5"/>
  <c r="C111" i="5"/>
  <c r="C115" i="5"/>
  <c r="V118" i="5"/>
  <c r="V125" i="5"/>
  <c r="C131" i="5"/>
  <c r="C135" i="5"/>
  <c r="C136" i="5"/>
  <c r="V136" i="5"/>
  <c r="C139" i="5"/>
  <c r="C143" i="5"/>
  <c r="C148" i="5"/>
  <c r="C149" i="5"/>
  <c r="V152" i="5"/>
  <c r="C163" i="5"/>
  <c r="C168" i="5"/>
  <c r="V173" i="5"/>
  <c r="C176" i="5"/>
  <c r="C178" i="5"/>
  <c r="V184" i="5"/>
  <c r="C187" i="5"/>
  <c r="V191" i="5"/>
  <c r="V194" i="5"/>
  <c r="C197" i="5"/>
  <c r="C208" i="5"/>
  <c r="C209" i="5"/>
  <c r="C113" i="5"/>
  <c r="V120" i="5"/>
  <c r="V127" i="5"/>
  <c r="C134" i="5"/>
  <c r="C142" i="5"/>
  <c r="V146" i="5"/>
  <c r="V150" i="5"/>
  <c r="V156" i="5"/>
  <c r="C164" i="5"/>
  <c r="V171" i="5"/>
  <c r="V172" i="5"/>
  <c r="C181" i="5"/>
  <c r="V190" i="5"/>
  <c r="C194" i="5"/>
  <c r="V203" i="5"/>
  <c r="V112" i="5"/>
  <c r="C112" i="5"/>
  <c r="C116" i="5"/>
  <c r="V116" i="5"/>
  <c r="C122" i="5"/>
  <c r="C129" i="5"/>
  <c r="V129" i="5"/>
  <c r="C132" i="5"/>
  <c r="C141" i="5"/>
  <c r="C145" i="5"/>
  <c r="V145" i="5"/>
  <c r="V149" i="5"/>
  <c r="C152" i="5"/>
  <c r="C158" i="5"/>
  <c r="V159" i="5"/>
  <c r="C166" i="5"/>
  <c r="V169" i="5"/>
  <c r="V174" i="5"/>
  <c r="C177" i="5"/>
  <c r="C180" i="5"/>
  <c r="C184" i="5"/>
  <c r="C186" i="5"/>
  <c r="V187" i="5"/>
  <c r="V192" i="5"/>
  <c r="V197" i="5"/>
  <c r="V209" i="5"/>
  <c r="V111" i="5"/>
  <c r="V117" i="5"/>
  <c r="V139" i="5"/>
  <c r="C160" i="5"/>
  <c r="V170" i="5"/>
  <c r="C175" i="5"/>
  <c r="C189" i="5"/>
  <c r="V195" i="5"/>
  <c r="V205" i="5"/>
  <c r="V119" i="5"/>
  <c r="C126" i="5"/>
  <c r="C133" i="5"/>
  <c r="V133" i="5"/>
  <c r="C137" i="5"/>
  <c r="V137" i="5"/>
  <c r="V141" i="5"/>
  <c r="V154" i="5"/>
  <c r="V158" i="5"/>
  <c r="V163" i="5"/>
  <c r="C167" i="5"/>
  <c r="V168" i="5"/>
  <c r="C174" i="5"/>
  <c r="C179" i="5"/>
  <c r="V180" i="5"/>
  <c r="C185" i="5"/>
  <c r="V188" i="5"/>
  <c r="V193" i="5"/>
  <c r="V198" i="5"/>
  <c r="V199" i="5"/>
  <c r="V202" i="5"/>
  <c r="C120" i="5"/>
  <c r="V126" i="5"/>
  <c r="C138" i="5"/>
  <c r="V160" i="5"/>
  <c r="C169" i="5"/>
  <c r="V189" i="5"/>
  <c r="V201" i="5"/>
  <c r="V204" i="5"/>
  <c r="C114" i="5"/>
  <c r="C117" i="5"/>
  <c r="C119" i="5"/>
  <c r="V122" i="5"/>
  <c r="V123" i="5"/>
  <c r="C130" i="5"/>
  <c r="C146" i="5"/>
  <c r="C150" i="5"/>
  <c r="C153" i="5"/>
  <c r="V153" i="5"/>
  <c r="V161" i="5"/>
  <c r="V164" i="5"/>
  <c r="C170" i="5"/>
  <c r="V181" i="5"/>
  <c r="V182" i="5"/>
  <c r="C188" i="5"/>
  <c r="C192" i="5"/>
  <c r="C193" i="5"/>
  <c r="C195" i="5"/>
  <c r="C198" i="5"/>
  <c r="V200" i="5"/>
  <c r="V206" i="5"/>
  <c r="C200" i="5"/>
  <c r="V17" i="5"/>
  <c r="C22" i="5"/>
  <c r="C25" i="5"/>
  <c r="V27" i="5"/>
  <c r="C32" i="5"/>
  <c r="V34" i="5"/>
  <c r="C36" i="5"/>
  <c r="V39" i="5"/>
  <c r="C45" i="5"/>
  <c r="C52" i="5"/>
  <c r="V59" i="5"/>
  <c r="C64" i="5"/>
  <c r="V69" i="5"/>
  <c r="C71" i="5"/>
  <c r="V73" i="5"/>
  <c r="C76" i="5"/>
  <c r="C80" i="5"/>
  <c r="V82" i="5"/>
  <c r="C84" i="5"/>
  <c r="C89" i="5"/>
  <c r="V91" i="5"/>
  <c r="C93" i="5"/>
  <c r="V95" i="5"/>
  <c r="C97" i="5"/>
  <c r="V99" i="5"/>
  <c r="C101" i="5"/>
  <c r="V103" i="5"/>
  <c r="C105" i="5"/>
  <c r="C108" i="5"/>
  <c r="C9" i="5"/>
  <c r="C12" i="5"/>
  <c r="C15" i="5"/>
  <c r="C21" i="5"/>
  <c r="V23" i="5"/>
  <c r="V30" i="5"/>
  <c r="V38" i="5"/>
  <c r="V43" i="5"/>
  <c r="C48" i="5"/>
  <c r="C51" i="5"/>
  <c r="V54" i="5"/>
  <c r="C56" i="5"/>
  <c r="V62" i="5"/>
  <c r="V65" i="5"/>
  <c r="C67" i="5"/>
  <c r="V72" i="5"/>
  <c r="C75" i="5"/>
  <c r="C79" i="5"/>
  <c r="V87" i="5"/>
  <c r="V106" i="5"/>
  <c r="V5" i="5"/>
  <c r="C7" i="5"/>
  <c r="V14" i="5"/>
  <c r="V20" i="5"/>
  <c r="V47" i="5"/>
  <c r="V55" i="5"/>
  <c r="V74" i="5"/>
  <c r="C110" i="5"/>
  <c r="V10" i="5"/>
  <c r="V13" i="5"/>
  <c r="V16" i="5"/>
  <c r="C18" i="5"/>
  <c r="V19" i="5"/>
  <c r="V26" i="5"/>
  <c r="C28" i="5"/>
  <c r="V33" i="5"/>
  <c r="C35" i="5"/>
  <c r="V37" i="5"/>
  <c r="C40" i="5"/>
  <c r="V42" i="5"/>
  <c r="V46" i="5"/>
  <c r="V49" i="5"/>
  <c r="V58" i="5"/>
  <c r="C60" i="5"/>
  <c r="V68" i="5"/>
  <c r="C70" i="5"/>
  <c r="C74" i="5"/>
  <c r="V77" i="5"/>
  <c r="C83" i="5"/>
  <c r="V86" i="5"/>
  <c r="V90" i="5"/>
  <c r="C92" i="5"/>
  <c r="V94" i="5"/>
  <c r="C96" i="5"/>
  <c r="V98" i="5"/>
  <c r="C100" i="5"/>
  <c r="V102" i="5"/>
  <c r="C104" i="5"/>
  <c r="V110" i="5"/>
  <c r="C16" i="5"/>
  <c r="C19" i="5"/>
  <c r="C29" i="5"/>
  <c r="V50" i="5"/>
  <c r="V66" i="5"/>
  <c r="V78" i="5"/>
  <c r="V7" i="5"/>
  <c r="V22" i="5"/>
  <c r="C24" i="5"/>
  <c r="V29" i="5"/>
  <c r="C31" i="5"/>
  <c r="V32" i="5"/>
  <c r="V36" i="5"/>
  <c r="C39" i="5"/>
  <c r="V41" i="5"/>
  <c r="C44" i="5"/>
  <c r="V53" i="5"/>
  <c r="C55" i="5"/>
  <c r="V57" i="5"/>
  <c r="V61" i="5"/>
  <c r="C63" i="5"/>
  <c r="C66" i="5"/>
  <c r="C73" i="5"/>
  <c r="V81" i="5"/>
  <c r="V85" i="5"/>
  <c r="C88" i="5"/>
  <c r="V89" i="5"/>
  <c r="C107" i="5"/>
  <c r="V109" i="5"/>
  <c r="C6" i="5"/>
  <c r="C11" i="5"/>
  <c r="V12" i="5"/>
  <c r="C14" i="5"/>
  <c r="C17" i="5"/>
  <c r="C20" i="5"/>
  <c r="V25" i="5"/>
  <c r="C27" i="5"/>
  <c r="C34" i="5"/>
  <c r="C38" i="5"/>
  <c r="C43" i="5"/>
  <c r="V45" i="5"/>
  <c r="C47" i="5"/>
  <c r="V48" i="5"/>
  <c r="C50" i="5"/>
  <c r="V52" i="5"/>
  <c r="V56" i="5"/>
  <c r="C59" i="5"/>
  <c r="V64" i="5"/>
  <c r="C69" i="5"/>
  <c r="V71" i="5"/>
  <c r="V76" i="5"/>
  <c r="C78" i="5"/>
  <c r="V80" i="5"/>
  <c r="V84" i="5"/>
  <c r="C87" i="5"/>
  <c r="C91" i="5"/>
  <c r="V93" i="5"/>
  <c r="C95" i="5"/>
  <c r="V97" i="5"/>
  <c r="C99" i="5"/>
  <c r="C103" i="5"/>
  <c r="V105" i="5"/>
  <c r="V108" i="5"/>
  <c r="C10" i="5"/>
  <c r="C41" i="5"/>
  <c r="C61" i="5"/>
  <c r="C68" i="5"/>
  <c r="C102" i="5"/>
  <c r="V4" i="5"/>
  <c r="C8" i="5"/>
  <c r="V9" i="5"/>
  <c r="V15" i="5"/>
  <c r="V18" i="5"/>
  <c r="C23" i="5"/>
  <c r="V28" i="5"/>
  <c r="C30" i="5"/>
  <c r="C33" i="5"/>
  <c r="C37" i="5"/>
  <c r="V40" i="5"/>
  <c r="C42" i="5"/>
  <c r="C54" i="5"/>
  <c r="C58" i="5"/>
  <c r="V60" i="5"/>
  <c r="C62" i="5"/>
  <c r="V67" i="5"/>
  <c r="C82" i="5"/>
  <c r="C86" i="5"/>
  <c r="C90" i="5"/>
  <c r="V101" i="5"/>
  <c r="C5" i="5"/>
  <c r="V11" i="5"/>
  <c r="C13" i="5"/>
  <c r="V21" i="5"/>
  <c r="V24" i="5"/>
  <c r="C26" i="5"/>
  <c r="V31" i="5"/>
  <c r="V35" i="5"/>
  <c r="V44" i="5"/>
  <c r="C46" i="5"/>
  <c r="C49" i="5"/>
  <c r="V51" i="5"/>
  <c r="C53" i="5"/>
  <c r="C57" i="5"/>
  <c r="V63" i="5"/>
  <c r="C65" i="5"/>
  <c r="V70" i="5"/>
  <c r="C72" i="5"/>
  <c r="V75" i="5"/>
  <c r="C77" i="5"/>
  <c r="V79" i="5"/>
  <c r="C81" i="5"/>
  <c r="V83" i="5"/>
  <c r="C85" i="5"/>
  <c r="V88" i="5"/>
  <c r="V92" i="5"/>
  <c r="C94" i="5"/>
  <c r="V96" i="5"/>
  <c r="C98" i="5"/>
  <c r="V100" i="5"/>
  <c r="V104" i="5"/>
  <c r="C106" i="5"/>
  <c r="V107" i="5"/>
  <c r="C109" i="5"/>
  <c r="V6" i="5"/>
  <c r="V8" i="5"/>
  <c r="B2" i="4"/>
  <c r="C7" i="13"/>
  <c r="I2" i="4"/>
  <c r="D2" i="4"/>
  <c r="F7" i="13"/>
  <c r="C2" i="4"/>
  <c r="D7" i="13"/>
  <c r="A2" i="4"/>
  <c r="A7" i="13"/>
  <c r="B4" i="8"/>
  <c r="B3" i="8"/>
  <c r="A25" i="8"/>
  <c r="B25" i="8"/>
  <c r="C25" i="8"/>
  <c r="D25" i="8"/>
  <c r="E25" i="8"/>
  <c r="F25" i="8"/>
  <c r="A26" i="8"/>
  <c r="B26" i="8"/>
  <c r="C26" i="8"/>
  <c r="D26" i="8"/>
  <c r="E26" i="8"/>
  <c r="F26" i="8"/>
  <c r="A27" i="8"/>
  <c r="B27" i="8"/>
  <c r="C27" i="8"/>
  <c r="D27" i="8"/>
  <c r="E27" i="8"/>
  <c r="F27" i="8"/>
  <c r="A28" i="8"/>
  <c r="B28" i="8"/>
  <c r="C28" i="8"/>
  <c r="D28" i="8"/>
  <c r="E28" i="8"/>
  <c r="F28" i="8"/>
  <c r="A29" i="8"/>
  <c r="B29" i="8"/>
  <c r="C29" i="8"/>
  <c r="D29" i="8"/>
  <c r="E29" i="8"/>
  <c r="F29" i="8"/>
  <c r="A30" i="8"/>
  <c r="B30" i="8"/>
  <c r="C30" i="8"/>
  <c r="D30" i="8"/>
  <c r="E30" i="8"/>
  <c r="F30" i="8"/>
  <c r="A31" i="8"/>
  <c r="B31" i="8"/>
  <c r="C31" i="8"/>
  <c r="D31" i="8"/>
  <c r="E31" i="8"/>
  <c r="F31" i="8"/>
  <c r="A32" i="8"/>
  <c r="B32" i="8"/>
  <c r="C32" i="8"/>
  <c r="D32" i="8"/>
  <c r="E32" i="8"/>
  <c r="F32" i="8"/>
  <c r="A33" i="8"/>
  <c r="B33" i="8"/>
  <c r="C33" i="8"/>
  <c r="D33" i="8"/>
  <c r="E33" i="8"/>
  <c r="F33" i="8"/>
  <c r="A34" i="8"/>
  <c r="B34" i="8"/>
  <c r="C34" i="8"/>
  <c r="D34" i="8"/>
  <c r="E34" i="8"/>
  <c r="F34" i="8"/>
  <c r="A35" i="8"/>
  <c r="B35" i="8"/>
  <c r="C35" i="8"/>
  <c r="D35" i="8"/>
  <c r="E35" i="8"/>
  <c r="F35" i="8"/>
  <c r="A36" i="8"/>
  <c r="B36" i="8"/>
  <c r="C36" i="8"/>
  <c r="D36" i="8"/>
  <c r="E36" i="8"/>
  <c r="F36" i="8"/>
  <c r="A37" i="8"/>
  <c r="B37" i="8"/>
  <c r="C37" i="8"/>
  <c r="D37" i="8"/>
  <c r="E37" i="8"/>
  <c r="F37" i="8"/>
  <c r="A38" i="8"/>
  <c r="B38" i="8"/>
  <c r="C38" i="8"/>
  <c r="D38" i="8"/>
  <c r="E38" i="8"/>
  <c r="F38" i="8"/>
  <c r="A39" i="8"/>
  <c r="B39" i="8"/>
  <c r="C39" i="8"/>
  <c r="D39" i="8"/>
  <c r="E39" i="8"/>
  <c r="F39" i="8"/>
  <c r="A40" i="8"/>
  <c r="B40" i="8"/>
  <c r="C40" i="8"/>
  <c r="D40" i="8"/>
  <c r="E40" i="8"/>
  <c r="F40" i="8"/>
  <c r="A41" i="8"/>
  <c r="B41" i="8"/>
  <c r="C41" i="8"/>
  <c r="D41" i="8"/>
  <c r="E41" i="8"/>
  <c r="F41" i="8"/>
  <c r="A42" i="8"/>
  <c r="B42" i="8"/>
  <c r="C42" i="8"/>
  <c r="D42" i="8"/>
  <c r="E42" i="8"/>
  <c r="F42" i="8"/>
  <c r="A43" i="8"/>
  <c r="B43" i="8"/>
  <c r="C43" i="8"/>
  <c r="D43" i="8"/>
  <c r="E43" i="8"/>
  <c r="F43" i="8"/>
  <c r="A44" i="8"/>
  <c r="B44" i="8"/>
  <c r="C44" i="8"/>
  <c r="D44" i="8"/>
  <c r="E44" i="8"/>
  <c r="F44" i="8"/>
  <c r="A45" i="8"/>
  <c r="B45" i="8"/>
  <c r="C45" i="8"/>
  <c r="D45" i="8"/>
  <c r="E45" i="8"/>
  <c r="F45" i="8"/>
  <c r="A46" i="8"/>
  <c r="B46" i="8"/>
  <c r="C46" i="8"/>
  <c r="D46" i="8"/>
  <c r="E46" i="8"/>
  <c r="F46" i="8"/>
  <c r="A47" i="8"/>
  <c r="B47" i="8"/>
  <c r="C47" i="8"/>
  <c r="D47" i="8"/>
  <c r="E47" i="8"/>
  <c r="F47" i="8"/>
  <c r="A48" i="8"/>
  <c r="B48" i="8"/>
  <c r="C48" i="8"/>
  <c r="D48" i="8"/>
  <c r="E48" i="8"/>
  <c r="F48" i="8"/>
  <c r="A49" i="8"/>
  <c r="B49" i="8"/>
  <c r="C49" i="8"/>
  <c r="D49" i="8"/>
  <c r="E49" i="8"/>
  <c r="F49" i="8"/>
  <c r="A50" i="8"/>
  <c r="B50" i="8"/>
  <c r="C50" i="8"/>
  <c r="D50" i="8"/>
  <c r="E50" i="8"/>
  <c r="F50" i="8"/>
  <c r="A51" i="8"/>
  <c r="B51" i="8"/>
  <c r="C51" i="8"/>
  <c r="D51" i="8"/>
  <c r="E51" i="8"/>
  <c r="F51" i="8"/>
  <c r="A52" i="8"/>
  <c r="B52" i="8"/>
  <c r="C52" i="8"/>
  <c r="D52" i="8"/>
  <c r="E52" i="8"/>
  <c r="F52" i="8"/>
  <c r="A53" i="8"/>
  <c r="B53" i="8"/>
  <c r="C53" i="8"/>
  <c r="D53" i="8"/>
  <c r="E53" i="8"/>
  <c r="F53" i="8"/>
  <c r="A54" i="8"/>
  <c r="B54" i="8"/>
  <c r="C54" i="8"/>
  <c r="D54" i="8"/>
  <c r="E54" i="8"/>
  <c r="F54" i="8"/>
  <c r="A55" i="8"/>
  <c r="B55" i="8"/>
  <c r="C55" i="8"/>
  <c r="D55" i="8"/>
  <c r="E55" i="8"/>
  <c r="F55" i="8"/>
  <c r="A56" i="8"/>
  <c r="B56" i="8"/>
  <c r="C56" i="8"/>
  <c r="D56" i="8"/>
  <c r="E56" i="8"/>
  <c r="F56" i="8"/>
  <c r="A57" i="8"/>
  <c r="B57" i="8"/>
  <c r="C57" i="8"/>
  <c r="D57" i="8"/>
  <c r="E57" i="8"/>
  <c r="F57" i="8"/>
  <c r="A58" i="8"/>
  <c r="B58" i="8"/>
  <c r="C58" i="8"/>
  <c r="D58" i="8"/>
  <c r="E58" i="8"/>
  <c r="F58" i="8"/>
  <c r="A59" i="8"/>
  <c r="B59" i="8"/>
  <c r="C59" i="8"/>
  <c r="D59" i="8"/>
  <c r="E59" i="8"/>
  <c r="F59" i="8"/>
  <c r="A60" i="8"/>
  <c r="B60" i="8"/>
  <c r="C60" i="8"/>
  <c r="D60" i="8"/>
  <c r="E60" i="8"/>
  <c r="F60" i="8"/>
  <c r="A61" i="8"/>
  <c r="B61" i="8"/>
  <c r="C61" i="8"/>
  <c r="D61" i="8"/>
  <c r="E61" i="8"/>
  <c r="F61" i="8"/>
  <c r="A62" i="8"/>
  <c r="B62" i="8"/>
  <c r="C62" i="8"/>
  <c r="D62" i="8"/>
  <c r="E62" i="8"/>
  <c r="F62" i="8"/>
  <c r="A63" i="8"/>
  <c r="B63" i="8"/>
  <c r="C63" i="8"/>
  <c r="D63" i="8"/>
  <c r="E63" i="8"/>
  <c r="F63" i="8"/>
  <c r="A64" i="8"/>
  <c r="B64" i="8"/>
  <c r="C64" i="8"/>
  <c r="D64" i="8"/>
  <c r="E64" i="8"/>
  <c r="F64" i="8"/>
  <c r="A65" i="8"/>
  <c r="B65" i="8"/>
  <c r="C65" i="8"/>
  <c r="D65" i="8"/>
  <c r="E65" i="8"/>
  <c r="F65" i="8"/>
  <c r="A66" i="8"/>
  <c r="B66" i="8"/>
  <c r="C66" i="8"/>
  <c r="D66" i="8"/>
  <c r="E66" i="8"/>
  <c r="F66" i="8"/>
  <c r="A67" i="8"/>
  <c r="B67" i="8"/>
  <c r="C67" i="8"/>
  <c r="D67" i="8"/>
  <c r="E67" i="8"/>
  <c r="F67" i="8"/>
  <c r="A68" i="8"/>
  <c r="B68" i="8"/>
  <c r="C68" i="8"/>
  <c r="D68" i="8"/>
  <c r="E68" i="8"/>
  <c r="F68" i="8"/>
  <c r="A69" i="8"/>
  <c r="B69" i="8"/>
  <c r="C69" i="8"/>
  <c r="D69" i="8"/>
  <c r="E69" i="8"/>
  <c r="F69" i="8"/>
  <c r="A70" i="8"/>
  <c r="B70" i="8"/>
  <c r="C70" i="8"/>
  <c r="D70" i="8"/>
  <c r="E70" i="8"/>
  <c r="F70" i="8"/>
  <c r="A71" i="8"/>
  <c r="B71" i="8"/>
  <c r="C71" i="8"/>
  <c r="D71" i="8"/>
  <c r="E71" i="8"/>
  <c r="F71" i="8"/>
  <c r="A72" i="8"/>
  <c r="B72" i="8"/>
  <c r="C72" i="8"/>
  <c r="D72" i="8"/>
  <c r="E72" i="8"/>
  <c r="F72" i="8"/>
  <c r="A73" i="8"/>
  <c r="B73" i="8"/>
  <c r="C73" i="8"/>
  <c r="D73" i="8"/>
  <c r="E73" i="8"/>
  <c r="F73" i="8"/>
  <c r="A74" i="8"/>
  <c r="B74" i="8"/>
  <c r="C74" i="8"/>
  <c r="D74" i="8"/>
  <c r="E74" i="8"/>
  <c r="F74" i="8"/>
  <c r="A75" i="8"/>
  <c r="B75" i="8"/>
  <c r="C75" i="8"/>
  <c r="D75" i="8"/>
  <c r="E75" i="8"/>
  <c r="F75" i="8"/>
  <c r="A76" i="8"/>
  <c r="B76" i="8"/>
  <c r="C76" i="8"/>
  <c r="D76" i="8"/>
  <c r="E76" i="8"/>
  <c r="F76" i="8"/>
  <c r="A77" i="8"/>
  <c r="B77" i="8"/>
  <c r="C77" i="8"/>
  <c r="D77" i="8"/>
  <c r="E77" i="8"/>
  <c r="F77" i="8"/>
  <c r="A78" i="8"/>
  <c r="B78" i="8"/>
  <c r="C78" i="8"/>
  <c r="D78" i="8"/>
  <c r="E78" i="8"/>
  <c r="F78" i="8"/>
  <c r="A79" i="8"/>
  <c r="B79" i="8"/>
  <c r="C79" i="8"/>
  <c r="D79" i="8"/>
  <c r="E79" i="8"/>
  <c r="F79" i="8"/>
  <c r="A80" i="8"/>
  <c r="B80" i="8"/>
  <c r="C80" i="8"/>
  <c r="D80" i="8"/>
  <c r="E80" i="8"/>
  <c r="F80" i="8"/>
  <c r="A81" i="8"/>
  <c r="B81" i="8"/>
  <c r="C81" i="8"/>
  <c r="D81" i="8"/>
  <c r="E81" i="8"/>
  <c r="F81" i="8"/>
  <c r="A82" i="8"/>
  <c r="B82" i="8"/>
  <c r="C82" i="8"/>
  <c r="D82" i="8"/>
  <c r="E82" i="8"/>
  <c r="F82" i="8"/>
  <c r="A83" i="8"/>
  <c r="B83" i="8"/>
  <c r="C83" i="8"/>
  <c r="D83" i="8"/>
  <c r="E83" i="8"/>
  <c r="F83" i="8"/>
  <c r="A84" i="8"/>
  <c r="B84" i="8"/>
  <c r="C84" i="8"/>
  <c r="D84" i="8"/>
  <c r="E84" i="8"/>
  <c r="F84" i="8"/>
  <c r="A85" i="8"/>
  <c r="B85" i="8"/>
  <c r="C85" i="8"/>
  <c r="D85" i="8"/>
  <c r="E85" i="8"/>
  <c r="F85" i="8"/>
  <c r="A86" i="8"/>
  <c r="B86" i="8"/>
  <c r="C86" i="8"/>
  <c r="D86" i="8"/>
  <c r="E86" i="8"/>
  <c r="F86" i="8"/>
  <c r="A87" i="8"/>
  <c r="B87" i="8"/>
  <c r="C87" i="8"/>
  <c r="D87" i="8"/>
  <c r="E87" i="8"/>
  <c r="F87" i="8"/>
  <c r="A88" i="8"/>
  <c r="B88" i="8"/>
  <c r="C88" i="8"/>
  <c r="D88" i="8"/>
  <c r="E88" i="8"/>
  <c r="F88" i="8"/>
  <c r="A89" i="8"/>
  <c r="B89" i="8"/>
  <c r="C89" i="8"/>
  <c r="D89" i="8"/>
  <c r="E89" i="8"/>
  <c r="F89" i="8"/>
  <c r="A13" i="8"/>
  <c r="B13" i="8"/>
  <c r="C13" i="8"/>
  <c r="D13" i="8"/>
  <c r="E13" i="8"/>
  <c r="F13" i="8"/>
  <c r="A14" i="8"/>
  <c r="B14" i="8"/>
  <c r="C14" i="8"/>
  <c r="D14" i="8"/>
  <c r="E14" i="8"/>
  <c r="F14" i="8"/>
  <c r="A15" i="8"/>
  <c r="B15" i="8"/>
  <c r="C15" i="8"/>
  <c r="D15" i="8"/>
  <c r="E15" i="8"/>
  <c r="F15" i="8"/>
  <c r="A16" i="8"/>
  <c r="B16" i="8"/>
  <c r="C16" i="8"/>
  <c r="D16" i="8"/>
  <c r="E16" i="8"/>
  <c r="F16" i="8"/>
  <c r="A17" i="8"/>
  <c r="B17" i="8"/>
  <c r="C17" i="8"/>
  <c r="D17" i="8"/>
  <c r="E17" i="8"/>
  <c r="F17" i="8"/>
  <c r="A18" i="8"/>
  <c r="B18" i="8"/>
  <c r="C18" i="8"/>
  <c r="D18" i="8"/>
  <c r="E18" i="8"/>
  <c r="F18" i="8"/>
  <c r="A19" i="8"/>
  <c r="B19" i="8"/>
  <c r="C19" i="8"/>
  <c r="D19" i="8"/>
  <c r="E19" i="8"/>
  <c r="F19" i="8"/>
  <c r="A20" i="8"/>
  <c r="B20" i="8"/>
  <c r="C20" i="8"/>
  <c r="D20" i="8"/>
  <c r="E20" i="8"/>
  <c r="F20" i="8"/>
  <c r="A21" i="8"/>
  <c r="B21" i="8"/>
  <c r="C21" i="8"/>
  <c r="D21" i="8"/>
  <c r="E21" i="8"/>
  <c r="F21" i="8"/>
  <c r="A22" i="8"/>
  <c r="B22" i="8"/>
  <c r="C22" i="8"/>
  <c r="D22" i="8"/>
  <c r="E22" i="8"/>
  <c r="F22" i="8"/>
  <c r="A23" i="8"/>
  <c r="B23" i="8"/>
  <c r="C23" i="8"/>
  <c r="D23" i="8"/>
  <c r="E23" i="8"/>
  <c r="F23" i="8"/>
  <c r="A24" i="8"/>
  <c r="B24" i="8"/>
  <c r="C24" i="8"/>
  <c r="D24" i="8"/>
  <c r="E24" i="8"/>
  <c r="F24" i="8"/>
  <c r="E11" i="8"/>
  <c r="F11" i="8"/>
  <c r="E12" i="8"/>
  <c r="F12" i="8"/>
  <c r="F10" i="8"/>
  <c r="E10" i="8"/>
  <c r="D11" i="8"/>
  <c r="D12" i="8"/>
  <c r="D10" i="8"/>
  <c r="K12" i="4"/>
  <c r="K11" i="4"/>
  <c r="K10" i="4"/>
  <c r="K9" i="4"/>
  <c r="K8" i="4"/>
  <c r="K7" i="4"/>
  <c r="E12" i="4"/>
  <c r="E11" i="4"/>
  <c r="E10" i="4"/>
  <c r="E9" i="4"/>
  <c r="E8" i="4"/>
  <c r="E7" i="4"/>
  <c r="C12" i="8"/>
  <c r="C11" i="8"/>
  <c r="C10" i="8"/>
  <c r="B12" i="8"/>
  <c r="B11" i="8"/>
  <c r="B10" i="8"/>
  <c r="A12" i="8"/>
  <c r="A11" i="8"/>
  <c r="A10" i="8"/>
  <c r="J12" i="4"/>
  <c r="S215" i="5"/>
  <c r="J11" i="4"/>
  <c r="S214" i="5"/>
  <c r="J10" i="4"/>
  <c r="S213" i="5"/>
  <c r="J9" i="4"/>
  <c r="S212" i="5"/>
  <c r="J8" i="4"/>
  <c r="S211" i="5"/>
  <c r="D12" i="4"/>
  <c r="S9" i="5"/>
  <c r="D11" i="4"/>
  <c r="S8" i="5"/>
  <c r="D10" i="4"/>
  <c r="S7" i="5"/>
  <c r="D9" i="4"/>
  <c r="S6" i="5"/>
  <c r="D8" i="4"/>
  <c r="S5" i="5"/>
  <c r="D2" i="5"/>
  <c r="H2" i="5"/>
  <c r="B2" i="5"/>
  <c r="F1" i="5"/>
  <c r="J2" i="5"/>
  <c r="I2" i="5"/>
  <c r="C2" i="5"/>
  <c r="E1" i="5"/>
  <c r="I1" i="4"/>
  <c r="F2" i="8"/>
  <c r="G5" i="4"/>
  <c r="G2" i="5"/>
  <c r="A5" i="4"/>
  <c r="A2" i="5"/>
  <c r="K2" i="5"/>
  <c r="G1" i="5"/>
  <c r="E2" i="8"/>
  <c r="E2" i="5"/>
  <c r="D1" i="5"/>
  <c r="F3" i="8"/>
  <c r="H1" i="5"/>
  <c r="E3" i="8"/>
  <c r="F4" i="8"/>
  <c r="H121" i="4"/>
  <c r="G121" i="4"/>
  <c r="H122" i="4"/>
  <c r="G122" i="4"/>
  <c r="H123" i="4"/>
  <c r="G123" i="4"/>
  <c r="H124" i="4"/>
  <c r="G124" i="4"/>
  <c r="H125" i="4"/>
  <c r="G125" i="4"/>
  <c r="H126" i="4"/>
  <c r="G126" i="4"/>
  <c r="H127" i="4"/>
  <c r="G127" i="4"/>
  <c r="H128" i="4"/>
  <c r="G128" i="4"/>
  <c r="H129" i="4"/>
  <c r="G129" i="4"/>
  <c r="H130" i="4"/>
  <c r="G130" i="4"/>
  <c r="H131" i="4"/>
  <c r="G131" i="4"/>
  <c r="H132" i="4"/>
  <c r="G132" i="4"/>
  <c r="P19" i="2"/>
  <c r="H133" i="4"/>
  <c r="Q19" i="2"/>
  <c r="G133" i="4"/>
  <c r="R19" i="2"/>
  <c r="S19" i="2"/>
  <c r="T19" i="2"/>
  <c r="U19" i="2"/>
  <c r="V19" i="2"/>
  <c r="P20" i="2"/>
  <c r="H134" i="4"/>
  <c r="Q20" i="2"/>
  <c r="G134" i="4"/>
  <c r="R20" i="2"/>
  <c r="S20" i="2"/>
  <c r="T20" i="2"/>
  <c r="U20" i="2"/>
  <c r="V20" i="2"/>
  <c r="P21" i="2"/>
  <c r="H135" i="4"/>
  <c r="Q21" i="2"/>
  <c r="G135" i="4"/>
  <c r="R21" i="2"/>
  <c r="S21" i="2"/>
  <c r="T21" i="2"/>
  <c r="U21" i="2"/>
  <c r="V21" i="2"/>
  <c r="P22" i="2"/>
  <c r="H136" i="4"/>
  <c r="Q22" i="2"/>
  <c r="G136" i="4"/>
  <c r="R22" i="2"/>
  <c r="S22" i="2"/>
  <c r="T22" i="2"/>
  <c r="U22" i="2"/>
  <c r="V22" i="2"/>
  <c r="P23" i="2"/>
  <c r="H137" i="4"/>
  <c r="Q23" i="2"/>
  <c r="G137" i="4"/>
  <c r="R23" i="2"/>
  <c r="S23" i="2"/>
  <c r="T23" i="2"/>
  <c r="U23" i="2"/>
  <c r="V23" i="2"/>
  <c r="P24" i="2"/>
  <c r="H138" i="4"/>
  <c r="Q24" i="2"/>
  <c r="G138" i="4"/>
  <c r="R24" i="2"/>
  <c r="S24" i="2"/>
  <c r="T24" i="2"/>
  <c r="U24" i="2"/>
  <c r="V24" i="2"/>
  <c r="P25" i="2"/>
  <c r="H139" i="4"/>
  <c r="Q25" i="2"/>
  <c r="G139" i="4"/>
  <c r="R25" i="2"/>
  <c r="S25" i="2"/>
  <c r="T25" i="2"/>
  <c r="U25" i="2"/>
  <c r="V25" i="2"/>
  <c r="P26" i="2"/>
  <c r="H140" i="4"/>
  <c r="Q26" i="2"/>
  <c r="G140" i="4"/>
  <c r="R26" i="2"/>
  <c r="S26" i="2"/>
  <c r="T26" i="2"/>
  <c r="U26" i="2"/>
  <c r="V26" i="2"/>
  <c r="P27" i="2"/>
  <c r="H141" i="4"/>
  <c r="Q27" i="2"/>
  <c r="G141" i="4"/>
  <c r="R27" i="2"/>
  <c r="S27" i="2"/>
  <c r="T27" i="2"/>
  <c r="U27" i="2"/>
  <c r="V27" i="2"/>
  <c r="P28" i="2"/>
  <c r="H142" i="4"/>
  <c r="Q28" i="2"/>
  <c r="G142" i="4"/>
  <c r="R28" i="2"/>
  <c r="S28" i="2"/>
  <c r="T28" i="2"/>
  <c r="U28" i="2"/>
  <c r="V28" i="2"/>
  <c r="P29" i="2"/>
  <c r="H143" i="4"/>
  <c r="Q29" i="2"/>
  <c r="G143" i="4"/>
  <c r="R29" i="2"/>
  <c r="S29" i="2"/>
  <c r="T29" i="2"/>
  <c r="U29" i="2"/>
  <c r="V29" i="2"/>
  <c r="P30" i="2"/>
  <c r="H144" i="4"/>
  <c r="Q30" i="2"/>
  <c r="G144" i="4"/>
  <c r="R30" i="2"/>
  <c r="S30" i="2"/>
  <c r="T30" i="2"/>
  <c r="U30" i="2"/>
  <c r="V30" i="2"/>
  <c r="P31" i="2"/>
  <c r="H145" i="4"/>
  <c r="Q31" i="2"/>
  <c r="G145" i="4"/>
  <c r="R31" i="2"/>
  <c r="S31" i="2"/>
  <c r="T31" i="2"/>
  <c r="U31" i="2"/>
  <c r="V31" i="2"/>
  <c r="P32" i="2"/>
  <c r="H146" i="4"/>
  <c r="Q32" i="2"/>
  <c r="G146" i="4"/>
  <c r="R32" i="2"/>
  <c r="S32" i="2"/>
  <c r="T32" i="2"/>
  <c r="U32" i="2"/>
  <c r="V32" i="2"/>
  <c r="P33" i="2"/>
  <c r="H147" i="4"/>
  <c r="Q33" i="2"/>
  <c r="G147" i="4"/>
  <c r="R33" i="2"/>
  <c r="S33" i="2"/>
  <c r="T33" i="2"/>
  <c r="U33" i="2"/>
  <c r="V33" i="2"/>
  <c r="P34" i="2"/>
  <c r="H148" i="4"/>
  <c r="Q34" i="2"/>
  <c r="G148" i="4"/>
  <c r="R34" i="2"/>
  <c r="S34" i="2"/>
  <c r="T34" i="2"/>
  <c r="U34" i="2"/>
  <c r="V34" i="2"/>
  <c r="P35" i="2"/>
  <c r="H149" i="4"/>
  <c r="Q35" i="2"/>
  <c r="G149" i="4"/>
  <c r="R35" i="2"/>
  <c r="S35" i="2"/>
  <c r="T35" i="2"/>
  <c r="U35" i="2"/>
  <c r="V35" i="2"/>
  <c r="P36" i="2"/>
  <c r="H150" i="4"/>
  <c r="Q36" i="2"/>
  <c r="G150" i="4"/>
  <c r="R36" i="2"/>
  <c r="S36" i="2"/>
  <c r="T36" i="2"/>
  <c r="U36" i="2"/>
  <c r="V36" i="2"/>
  <c r="P37" i="2"/>
  <c r="H151" i="4"/>
  <c r="Q37" i="2"/>
  <c r="G151" i="4"/>
  <c r="R37" i="2"/>
  <c r="S37" i="2"/>
  <c r="T37" i="2"/>
  <c r="U37" i="2"/>
  <c r="V37" i="2"/>
  <c r="P38" i="2"/>
  <c r="H152" i="4"/>
  <c r="Q38" i="2"/>
  <c r="G152" i="4"/>
  <c r="R38" i="2"/>
  <c r="S38" i="2"/>
  <c r="T38" i="2"/>
  <c r="U38" i="2"/>
  <c r="V38" i="2"/>
  <c r="P39" i="2"/>
  <c r="H153" i="4"/>
  <c r="Q39" i="2"/>
  <c r="G153" i="4"/>
  <c r="R39" i="2"/>
  <c r="S39" i="2"/>
  <c r="T39" i="2"/>
  <c r="U39" i="2"/>
  <c r="V39" i="2"/>
  <c r="P40" i="2"/>
  <c r="H154" i="4"/>
  <c r="Q40" i="2"/>
  <c r="G154" i="4"/>
  <c r="R40" i="2"/>
  <c r="S40" i="2"/>
  <c r="T40" i="2"/>
  <c r="U40" i="2"/>
  <c r="V40" i="2"/>
  <c r="P41" i="2"/>
  <c r="H155" i="4"/>
  <c r="Q41" i="2"/>
  <c r="G155" i="4"/>
  <c r="R41" i="2"/>
  <c r="S41" i="2"/>
  <c r="T41" i="2"/>
  <c r="U41" i="2"/>
  <c r="V41" i="2"/>
  <c r="P42" i="2"/>
  <c r="H156" i="4"/>
  <c r="Q42" i="2"/>
  <c r="G156" i="4"/>
  <c r="R42" i="2"/>
  <c r="S42" i="2"/>
  <c r="T42" i="2"/>
  <c r="U42" i="2"/>
  <c r="V42" i="2"/>
  <c r="P43" i="2"/>
  <c r="H157" i="4"/>
  <c r="Q43" i="2"/>
  <c r="G157" i="4"/>
  <c r="R43" i="2"/>
  <c r="S43" i="2"/>
  <c r="T43" i="2"/>
  <c r="U43" i="2"/>
  <c r="V43" i="2"/>
  <c r="P44" i="2"/>
  <c r="H158" i="4"/>
  <c r="Q44" i="2"/>
  <c r="G158" i="4"/>
  <c r="R44" i="2"/>
  <c r="S44" i="2"/>
  <c r="T44" i="2"/>
  <c r="U44" i="2"/>
  <c r="V44" i="2"/>
  <c r="P45" i="2"/>
  <c r="H159" i="4"/>
  <c r="Q45" i="2"/>
  <c r="G159" i="4"/>
  <c r="R45" i="2"/>
  <c r="S45" i="2"/>
  <c r="T45" i="2"/>
  <c r="U45" i="2"/>
  <c r="V45" i="2"/>
  <c r="P46" i="2"/>
  <c r="H160" i="4"/>
  <c r="Q46" i="2"/>
  <c r="G160" i="4"/>
  <c r="R46" i="2"/>
  <c r="S46" i="2"/>
  <c r="T46" i="2"/>
  <c r="U46" i="2"/>
  <c r="V46" i="2"/>
  <c r="P47" i="2"/>
  <c r="H161" i="4"/>
  <c r="Q47" i="2"/>
  <c r="G161" i="4"/>
  <c r="R47" i="2"/>
  <c r="S47" i="2"/>
  <c r="T47" i="2"/>
  <c r="U47" i="2"/>
  <c r="V47" i="2"/>
  <c r="P48" i="2"/>
  <c r="H162" i="4"/>
  <c r="Q48" i="2"/>
  <c r="G162" i="4"/>
  <c r="R48" i="2"/>
  <c r="S48" i="2"/>
  <c r="T48" i="2"/>
  <c r="U48" i="2"/>
  <c r="V48" i="2"/>
  <c r="P49" i="2"/>
  <c r="H163" i="4"/>
  <c r="Q49" i="2"/>
  <c r="G163" i="4"/>
  <c r="R49" i="2"/>
  <c r="S49" i="2"/>
  <c r="T49" i="2"/>
  <c r="U49" i="2"/>
  <c r="V49" i="2"/>
  <c r="P50" i="2"/>
  <c r="H164" i="4"/>
  <c r="Q50" i="2"/>
  <c r="G164" i="4"/>
  <c r="R50" i="2"/>
  <c r="S50" i="2"/>
  <c r="T50" i="2"/>
  <c r="U50" i="2"/>
  <c r="V50" i="2"/>
  <c r="P51" i="2"/>
  <c r="H165" i="4"/>
  <c r="Q51" i="2"/>
  <c r="G165" i="4"/>
  <c r="R51" i="2"/>
  <c r="S51" i="2"/>
  <c r="T51" i="2"/>
  <c r="U51" i="2"/>
  <c r="V51" i="2"/>
  <c r="P52" i="2"/>
  <c r="H166" i="4"/>
  <c r="Q52" i="2"/>
  <c r="G166" i="4"/>
  <c r="R52" i="2"/>
  <c r="S52" i="2"/>
  <c r="T52" i="2"/>
  <c r="U52" i="2"/>
  <c r="V52" i="2"/>
  <c r="P53" i="2"/>
  <c r="H167" i="4"/>
  <c r="Q53" i="2"/>
  <c r="G167" i="4"/>
  <c r="R53" i="2"/>
  <c r="S53" i="2"/>
  <c r="T53" i="2"/>
  <c r="U53" i="2"/>
  <c r="V53" i="2"/>
  <c r="P54" i="2"/>
  <c r="H168" i="4"/>
  <c r="Q54" i="2"/>
  <c r="G168" i="4"/>
  <c r="R54" i="2"/>
  <c r="S54" i="2"/>
  <c r="T54" i="2"/>
  <c r="U54" i="2"/>
  <c r="V54" i="2"/>
  <c r="P55" i="2"/>
  <c r="H169" i="4"/>
  <c r="Q55" i="2"/>
  <c r="G169" i="4"/>
  <c r="R55" i="2"/>
  <c r="S55" i="2"/>
  <c r="T55" i="2"/>
  <c r="U55" i="2"/>
  <c r="V55" i="2"/>
  <c r="P56" i="2"/>
  <c r="H170" i="4"/>
  <c r="Q56" i="2"/>
  <c r="G170" i="4"/>
  <c r="R56" i="2"/>
  <c r="S56" i="2"/>
  <c r="T56" i="2"/>
  <c r="U56" i="2"/>
  <c r="V56" i="2"/>
  <c r="P57" i="2"/>
  <c r="H171" i="4"/>
  <c r="Q57" i="2"/>
  <c r="G171" i="4"/>
  <c r="R57" i="2"/>
  <c r="S57" i="2"/>
  <c r="T57" i="2"/>
  <c r="U57" i="2"/>
  <c r="V57" i="2"/>
  <c r="P58" i="2"/>
  <c r="H172" i="4"/>
  <c r="Q58" i="2"/>
  <c r="G172" i="4"/>
  <c r="R58" i="2"/>
  <c r="S58" i="2"/>
  <c r="T58" i="2"/>
  <c r="U58" i="2"/>
  <c r="V58" i="2"/>
  <c r="P59" i="2"/>
  <c r="H173" i="4"/>
  <c r="Q59" i="2"/>
  <c r="G173" i="4"/>
  <c r="R59" i="2"/>
  <c r="S59" i="2"/>
  <c r="T59" i="2"/>
  <c r="U59" i="2"/>
  <c r="V59" i="2"/>
  <c r="P60" i="2"/>
  <c r="H174" i="4"/>
  <c r="Q60" i="2"/>
  <c r="G174" i="4"/>
  <c r="R60" i="2"/>
  <c r="S60" i="2"/>
  <c r="T60" i="2"/>
  <c r="U60" i="2"/>
  <c r="V60" i="2"/>
  <c r="P61" i="2"/>
  <c r="H175" i="4"/>
  <c r="Q61" i="2"/>
  <c r="G175" i="4"/>
  <c r="R61" i="2"/>
  <c r="S61" i="2"/>
  <c r="T61" i="2"/>
  <c r="U61" i="2"/>
  <c r="V61" i="2"/>
  <c r="P62" i="2"/>
  <c r="H176" i="4"/>
  <c r="Q62" i="2"/>
  <c r="G176" i="4"/>
  <c r="R62" i="2"/>
  <c r="S62" i="2"/>
  <c r="T62" i="2"/>
  <c r="U62" i="2"/>
  <c r="V62" i="2"/>
  <c r="P63" i="2"/>
  <c r="H177" i="4"/>
  <c r="Q63" i="2"/>
  <c r="G177" i="4"/>
  <c r="R63" i="2"/>
  <c r="S63" i="2"/>
  <c r="T63" i="2"/>
  <c r="U63" i="2"/>
  <c r="V63" i="2"/>
  <c r="P64" i="2"/>
  <c r="H178" i="4"/>
  <c r="Q64" i="2"/>
  <c r="G178" i="4"/>
  <c r="R64" i="2"/>
  <c r="S64" i="2"/>
  <c r="T64" i="2"/>
  <c r="U64" i="2"/>
  <c r="V64" i="2"/>
  <c r="P65" i="2"/>
  <c r="H179" i="4"/>
  <c r="Q65" i="2"/>
  <c r="G179" i="4"/>
  <c r="R65" i="2"/>
  <c r="S65" i="2"/>
  <c r="T65" i="2"/>
  <c r="U65" i="2"/>
  <c r="V65" i="2"/>
  <c r="P66" i="2"/>
  <c r="H180" i="4"/>
  <c r="Q66" i="2"/>
  <c r="G180" i="4"/>
  <c r="R66" i="2"/>
  <c r="S66" i="2"/>
  <c r="T66" i="2"/>
  <c r="U66" i="2"/>
  <c r="V66" i="2"/>
  <c r="P67" i="2"/>
  <c r="H181" i="4"/>
  <c r="Q67" i="2"/>
  <c r="G181" i="4"/>
  <c r="R67" i="2"/>
  <c r="S67" i="2"/>
  <c r="T67" i="2"/>
  <c r="U67" i="2"/>
  <c r="V67" i="2"/>
  <c r="P68" i="2"/>
  <c r="H182" i="4"/>
  <c r="Q68" i="2"/>
  <c r="G182" i="4"/>
  <c r="R68" i="2"/>
  <c r="S68" i="2"/>
  <c r="T68" i="2"/>
  <c r="U68" i="2"/>
  <c r="V68" i="2"/>
  <c r="P69" i="2"/>
  <c r="H183" i="4"/>
  <c r="Q69" i="2"/>
  <c r="G183" i="4"/>
  <c r="R69" i="2"/>
  <c r="S69" i="2"/>
  <c r="T69" i="2"/>
  <c r="U69" i="2"/>
  <c r="V69" i="2"/>
  <c r="P70" i="2"/>
  <c r="H184" i="4"/>
  <c r="Q70" i="2"/>
  <c r="G184" i="4"/>
  <c r="R70" i="2"/>
  <c r="S70" i="2"/>
  <c r="T70" i="2"/>
  <c r="U70" i="2"/>
  <c r="V70" i="2"/>
  <c r="P71" i="2"/>
  <c r="H185" i="4"/>
  <c r="Q71" i="2"/>
  <c r="G185" i="4"/>
  <c r="R71" i="2"/>
  <c r="S71" i="2"/>
  <c r="T71" i="2"/>
  <c r="U71" i="2"/>
  <c r="V71" i="2"/>
  <c r="P72" i="2"/>
  <c r="H186" i="4"/>
  <c r="Q72" i="2"/>
  <c r="G186" i="4"/>
  <c r="R72" i="2"/>
  <c r="S72" i="2"/>
  <c r="T72" i="2"/>
  <c r="U72" i="2"/>
  <c r="V72" i="2"/>
  <c r="P73" i="2"/>
  <c r="H187" i="4"/>
  <c r="Q73" i="2"/>
  <c r="G187" i="4"/>
  <c r="R73" i="2"/>
  <c r="S73" i="2"/>
  <c r="T73" i="2"/>
  <c r="U73" i="2"/>
  <c r="V73" i="2"/>
  <c r="P74" i="2"/>
  <c r="H188" i="4"/>
  <c r="Q74" i="2"/>
  <c r="G188" i="4"/>
  <c r="R74" i="2"/>
  <c r="S74" i="2"/>
  <c r="T74" i="2"/>
  <c r="U74" i="2"/>
  <c r="V74" i="2"/>
  <c r="P75" i="2"/>
  <c r="H189" i="4"/>
  <c r="Q75" i="2"/>
  <c r="G189" i="4"/>
  <c r="R75" i="2"/>
  <c r="S75" i="2"/>
  <c r="T75" i="2"/>
  <c r="U75" i="2"/>
  <c r="V75" i="2"/>
  <c r="P76" i="2"/>
  <c r="H190" i="4"/>
  <c r="Q76" i="2"/>
  <c r="G190" i="4"/>
  <c r="R76" i="2"/>
  <c r="S76" i="2"/>
  <c r="T76" i="2"/>
  <c r="U76" i="2"/>
  <c r="V76" i="2"/>
  <c r="P77" i="2"/>
  <c r="H191" i="4"/>
  <c r="Q77" i="2"/>
  <c r="G191" i="4"/>
  <c r="R77" i="2"/>
  <c r="S77" i="2"/>
  <c r="T77" i="2"/>
  <c r="U77" i="2"/>
  <c r="V77" i="2"/>
  <c r="P78" i="2"/>
  <c r="H192" i="4"/>
  <c r="Q78" i="2"/>
  <c r="G192" i="4"/>
  <c r="R78" i="2"/>
  <c r="S78" i="2"/>
  <c r="T78" i="2"/>
  <c r="U78" i="2"/>
  <c r="V78" i="2"/>
  <c r="P79" i="2"/>
  <c r="H193" i="4"/>
  <c r="Q79" i="2"/>
  <c r="G193" i="4"/>
  <c r="R79" i="2"/>
  <c r="S79" i="2"/>
  <c r="T79" i="2"/>
  <c r="U79" i="2"/>
  <c r="V79" i="2"/>
  <c r="P80" i="2"/>
  <c r="H194" i="4"/>
  <c r="Q80" i="2"/>
  <c r="G194" i="4"/>
  <c r="R80" i="2"/>
  <c r="S80" i="2"/>
  <c r="T80" i="2"/>
  <c r="U80" i="2"/>
  <c r="V80" i="2"/>
  <c r="P81" i="2"/>
  <c r="H195" i="4"/>
  <c r="Q81" i="2"/>
  <c r="G195" i="4"/>
  <c r="R81" i="2"/>
  <c r="S81" i="2"/>
  <c r="T81" i="2"/>
  <c r="U81" i="2"/>
  <c r="V81" i="2"/>
  <c r="P82" i="2"/>
  <c r="H196" i="4"/>
  <c r="Q82" i="2"/>
  <c r="G196" i="4"/>
  <c r="R82" i="2"/>
  <c r="S82" i="2"/>
  <c r="T82" i="2"/>
  <c r="U82" i="2"/>
  <c r="V82" i="2"/>
  <c r="P83" i="2"/>
  <c r="H197" i="4"/>
  <c r="Q83" i="2"/>
  <c r="G197" i="4"/>
  <c r="R83" i="2"/>
  <c r="S83" i="2"/>
  <c r="T83" i="2"/>
  <c r="U83" i="2"/>
  <c r="V83" i="2"/>
  <c r="P84" i="2"/>
  <c r="H198" i="4"/>
  <c r="Q84" i="2"/>
  <c r="G198" i="4"/>
  <c r="R84" i="2"/>
  <c r="S84" i="2"/>
  <c r="T84" i="2"/>
  <c r="U84" i="2"/>
  <c r="V84" i="2"/>
  <c r="P85" i="2"/>
  <c r="H199" i="4"/>
  <c r="Q85" i="2"/>
  <c r="G199" i="4"/>
  <c r="R85" i="2"/>
  <c r="S85" i="2"/>
  <c r="T85" i="2"/>
  <c r="U85" i="2"/>
  <c r="V85" i="2"/>
  <c r="P86" i="2"/>
  <c r="H200" i="4"/>
  <c r="Q86" i="2"/>
  <c r="G200" i="4"/>
  <c r="R86" i="2"/>
  <c r="S86" i="2"/>
  <c r="T86" i="2"/>
  <c r="U86" i="2"/>
  <c r="V86" i="2"/>
  <c r="P87" i="2"/>
  <c r="H201" i="4"/>
  <c r="Q87" i="2"/>
  <c r="G201" i="4"/>
  <c r="R87" i="2"/>
  <c r="S87" i="2"/>
  <c r="T87" i="2"/>
  <c r="U87" i="2"/>
  <c r="V87" i="2"/>
  <c r="P88" i="2"/>
  <c r="H202" i="4"/>
  <c r="Q88" i="2"/>
  <c r="G202" i="4"/>
  <c r="R88" i="2"/>
  <c r="S88" i="2"/>
  <c r="T88" i="2"/>
  <c r="U88" i="2"/>
  <c r="V88" i="2"/>
  <c r="P89" i="2"/>
  <c r="H203" i="4"/>
  <c r="Q89" i="2"/>
  <c r="G203" i="4"/>
  <c r="R89" i="2"/>
  <c r="S89" i="2"/>
  <c r="T89" i="2"/>
  <c r="U89" i="2"/>
  <c r="V89" i="2"/>
  <c r="P90" i="2"/>
  <c r="H204" i="4"/>
  <c r="Q90" i="2"/>
  <c r="G204" i="4"/>
  <c r="R90" i="2"/>
  <c r="S90" i="2"/>
  <c r="T90" i="2"/>
  <c r="U90" i="2"/>
  <c r="V90" i="2"/>
  <c r="P91" i="2"/>
  <c r="H205" i="4"/>
  <c r="Q91" i="2"/>
  <c r="G205" i="4"/>
  <c r="R91" i="2"/>
  <c r="S91" i="2"/>
  <c r="T91" i="2"/>
  <c r="U91" i="2"/>
  <c r="V91" i="2"/>
  <c r="P92" i="2"/>
  <c r="H206" i="4"/>
  <c r="Q92" i="2"/>
  <c r="G206" i="4"/>
  <c r="R92" i="2"/>
  <c r="S92" i="2"/>
  <c r="T92" i="2"/>
  <c r="U92" i="2"/>
  <c r="V92" i="2"/>
  <c r="P93" i="2"/>
  <c r="H207" i="4"/>
  <c r="Q93" i="2"/>
  <c r="G207" i="4"/>
  <c r="R93" i="2"/>
  <c r="S93" i="2"/>
  <c r="T93" i="2"/>
  <c r="U93" i="2"/>
  <c r="V93" i="2"/>
  <c r="P94" i="2"/>
  <c r="H208" i="4"/>
  <c r="Q94" i="2"/>
  <c r="G208" i="4"/>
  <c r="R94" i="2"/>
  <c r="S94" i="2"/>
  <c r="T94" i="2"/>
  <c r="U94" i="2"/>
  <c r="V94" i="2"/>
  <c r="P95" i="2"/>
  <c r="H209" i="4"/>
  <c r="Q95" i="2"/>
  <c r="G209" i="4"/>
  <c r="R95" i="2"/>
  <c r="S95" i="2"/>
  <c r="T95" i="2"/>
  <c r="U95" i="2"/>
  <c r="V95" i="2"/>
  <c r="P96" i="2"/>
  <c r="H210" i="4"/>
  <c r="Q96" i="2"/>
  <c r="G210" i="4"/>
  <c r="R96" i="2"/>
  <c r="S96" i="2"/>
  <c r="T96" i="2"/>
  <c r="U96" i="2"/>
  <c r="V96" i="2"/>
  <c r="P97" i="2"/>
  <c r="H211" i="4"/>
  <c r="Q97" i="2"/>
  <c r="G211" i="4"/>
  <c r="R97" i="2"/>
  <c r="S97" i="2"/>
  <c r="T97" i="2"/>
  <c r="U97" i="2"/>
  <c r="V97" i="2"/>
  <c r="P98" i="2"/>
  <c r="H212" i="4"/>
  <c r="Q98" i="2"/>
  <c r="G212" i="4"/>
  <c r="R98" i="2"/>
  <c r="S98" i="2"/>
  <c r="T98" i="2"/>
  <c r="U98" i="2"/>
  <c r="V98" i="2"/>
  <c r="P99" i="2"/>
  <c r="H213" i="4"/>
  <c r="Q99" i="2"/>
  <c r="G213" i="4"/>
  <c r="R99" i="2"/>
  <c r="S99" i="2"/>
  <c r="T99" i="2"/>
  <c r="U99" i="2"/>
  <c r="V99" i="2"/>
  <c r="P100" i="2"/>
  <c r="H214" i="4"/>
  <c r="Q100" i="2"/>
  <c r="G214" i="4"/>
  <c r="R100" i="2"/>
  <c r="S100" i="2"/>
  <c r="T100" i="2"/>
  <c r="U100" i="2"/>
  <c r="V100" i="2"/>
  <c r="P101" i="2"/>
  <c r="H215" i="4"/>
  <c r="Q101" i="2"/>
  <c r="G215" i="4"/>
  <c r="R101" i="2"/>
  <c r="S101" i="2"/>
  <c r="T101" i="2"/>
  <c r="U101" i="2"/>
  <c r="V101" i="2"/>
  <c r="P88" i="1"/>
  <c r="B202" i="4"/>
  <c r="Q88" i="1"/>
  <c r="A202" i="4"/>
  <c r="R88" i="1"/>
  <c r="S88" i="1"/>
  <c r="T88" i="1"/>
  <c r="U88" i="1"/>
  <c r="V88" i="1"/>
  <c r="P89" i="1"/>
  <c r="B203" i="4"/>
  <c r="Q89" i="1"/>
  <c r="A203" i="4"/>
  <c r="R89" i="1"/>
  <c r="S89" i="1"/>
  <c r="T89" i="1"/>
  <c r="U89" i="1"/>
  <c r="V89" i="1"/>
  <c r="P90" i="1"/>
  <c r="B204" i="4"/>
  <c r="Q90" i="1"/>
  <c r="A204" i="4"/>
  <c r="R90" i="1"/>
  <c r="S90" i="1"/>
  <c r="T90" i="1"/>
  <c r="U90" i="1"/>
  <c r="V90" i="1"/>
  <c r="P91" i="1"/>
  <c r="B205" i="4"/>
  <c r="Q91" i="1"/>
  <c r="A205" i="4"/>
  <c r="R91" i="1"/>
  <c r="S91" i="1"/>
  <c r="T91" i="1"/>
  <c r="U91" i="1"/>
  <c r="V91" i="1"/>
  <c r="P92" i="1"/>
  <c r="B206" i="4"/>
  <c r="Q92" i="1"/>
  <c r="A206" i="4"/>
  <c r="R92" i="1"/>
  <c r="S92" i="1"/>
  <c r="T92" i="1"/>
  <c r="U92" i="1"/>
  <c r="V92" i="1"/>
  <c r="P93" i="1"/>
  <c r="B207" i="4"/>
  <c r="Q93" i="1"/>
  <c r="A207" i="4"/>
  <c r="R93" i="1"/>
  <c r="S93" i="1"/>
  <c r="T93" i="1"/>
  <c r="U93" i="1"/>
  <c r="V93" i="1"/>
  <c r="P94" i="1"/>
  <c r="B208" i="4"/>
  <c r="Q94" i="1"/>
  <c r="A208" i="4"/>
  <c r="R94" i="1"/>
  <c r="S94" i="1"/>
  <c r="T94" i="1"/>
  <c r="U94" i="1"/>
  <c r="V94" i="1"/>
  <c r="P95" i="1"/>
  <c r="B209" i="4"/>
  <c r="Q95" i="1"/>
  <c r="A209" i="4"/>
  <c r="R95" i="1"/>
  <c r="S95" i="1"/>
  <c r="T95" i="1"/>
  <c r="U95" i="1"/>
  <c r="V95" i="1"/>
  <c r="P96" i="1"/>
  <c r="B210" i="4"/>
  <c r="Q96" i="1"/>
  <c r="A210" i="4"/>
  <c r="R96" i="1"/>
  <c r="S96" i="1"/>
  <c r="T96" i="1"/>
  <c r="U96" i="1"/>
  <c r="V96" i="1"/>
  <c r="P97" i="1"/>
  <c r="B211" i="4"/>
  <c r="Q97" i="1"/>
  <c r="A211" i="4"/>
  <c r="R97" i="1"/>
  <c r="S97" i="1"/>
  <c r="T97" i="1"/>
  <c r="U97" i="1"/>
  <c r="V97" i="1"/>
  <c r="P98" i="1"/>
  <c r="B212" i="4"/>
  <c r="Q98" i="1"/>
  <c r="A212" i="4"/>
  <c r="R98" i="1"/>
  <c r="S98" i="1"/>
  <c r="T98" i="1"/>
  <c r="U98" i="1"/>
  <c r="V98" i="1"/>
  <c r="P99" i="1"/>
  <c r="B213" i="4"/>
  <c r="Q99" i="1"/>
  <c r="A213" i="4"/>
  <c r="R99" i="1"/>
  <c r="S99" i="1"/>
  <c r="T99" i="1"/>
  <c r="U99" i="1"/>
  <c r="V99" i="1"/>
  <c r="P100" i="1"/>
  <c r="B214" i="4"/>
  <c r="Q100" i="1"/>
  <c r="A214" i="4"/>
  <c r="R100" i="1"/>
  <c r="S100" i="1"/>
  <c r="T100" i="1"/>
  <c r="U100" i="1"/>
  <c r="V100" i="1"/>
  <c r="P101" i="1"/>
  <c r="B215" i="4"/>
  <c r="Q101" i="1"/>
  <c r="A215" i="4"/>
  <c r="R101" i="1"/>
  <c r="S101" i="1"/>
  <c r="T101" i="1"/>
  <c r="U101" i="1"/>
  <c r="V101" i="1"/>
  <c r="B124" i="4"/>
  <c r="A124" i="4"/>
  <c r="B125" i="4"/>
  <c r="A125" i="4"/>
  <c r="B126" i="4"/>
  <c r="A126" i="4"/>
  <c r="B127" i="4"/>
  <c r="A127" i="4"/>
  <c r="B128" i="4"/>
  <c r="A128" i="4"/>
  <c r="B129" i="4"/>
  <c r="A129" i="4"/>
  <c r="B130" i="4"/>
  <c r="A130" i="4"/>
  <c r="B131" i="4"/>
  <c r="A131" i="4"/>
  <c r="B132" i="4"/>
  <c r="A132" i="4"/>
  <c r="B133" i="4"/>
  <c r="A133" i="4"/>
  <c r="B134" i="4"/>
  <c r="A134" i="4"/>
  <c r="B135" i="4"/>
  <c r="A135" i="4"/>
  <c r="B136" i="4"/>
  <c r="A136" i="4"/>
  <c r="B137" i="4"/>
  <c r="A137" i="4"/>
  <c r="P24" i="1"/>
  <c r="B138" i="4"/>
  <c r="Q24" i="1"/>
  <c r="A138" i="4"/>
  <c r="R24" i="1"/>
  <c r="S24" i="1"/>
  <c r="T24" i="1"/>
  <c r="U24" i="1"/>
  <c r="V24" i="1"/>
  <c r="P25" i="1"/>
  <c r="B139" i="4"/>
  <c r="Q25" i="1"/>
  <c r="A139" i="4"/>
  <c r="R25" i="1"/>
  <c r="S25" i="1"/>
  <c r="T25" i="1"/>
  <c r="U25" i="1"/>
  <c r="V25" i="1"/>
  <c r="P26" i="1"/>
  <c r="B140" i="4"/>
  <c r="Q26" i="1"/>
  <c r="A140" i="4"/>
  <c r="R26" i="1"/>
  <c r="S26" i="1"/>
  <c r="T26" i="1"/>
  <c r="U26" i="1"/>
  <c r="V26" i="1"/>
  <c r="P27" i="1"/>
  <c r="B141" i="4"/>
  <c r="Q27" i="1"/>
  <c r="A141" i="4"/>
  <c r="R27" i="1"/>
  <c r="S27" i="1"/>
  <c r="T27" i="1"/>
  <c r="U27" i="1"/>
  <c r="V27" i="1"/>
  <c r="P28" i="1"/>
  <c r="B142" i="4"/>
  <c r="Q28" i="1"/>
  <c r="A142" i="4"/>
  <c r="R28" i="1"/>
  <c r="S28" i="1"/>
  <c r="T28" i="1"/>
  <c r="U28" i="1"/>
  <c r="V28" i="1"/>
  <c r="P29" i="1"/>
  <c r="B143" i="4"/>
  <c r="Q29" i="1"/>
  <c r="A143" i="4"/>
  <c r="R29" i="1"/>
  <c r="S29" i="1"/>
  <c r="T29" i="1"/>
  <c r="U29" i="1"/>
  <c r="V29" i="1"/>
  <c r="P30" i="1"/>
  <c r="B144" i="4"/>
  <c r="Q30" i="1"/>
  <c r="A144" i="4"/>
  <c r="R30" i="1"/>
  <c r="S30" i="1"/>
  <c r="T30" i="1"/>
  <c r="U30" i="1"/>
  <c r="V30" i="1"/>
  <c r="P31" i="1"/>
  <c r="B145" i="4"/>
  <c r="Q31" i="1"/>
  <c r="A145" i="4"/>
  <c r="R31" i="1"/>
  <c r="S31" i="1"/>
  <c r="T31" i="1"/>
  <c r="U31" i="1"/>
  <c r="V31" i="1"/>
  <c r="P32" i="1"/>
  <c r="B146" i="4"/>
  <c r="Q32" i="1"/>
  <c r="A146" i="4"/>
  <c r="R32" i="1"/>
  <c r="S32" i="1"/>
  <c r="T32" i="1"/>
  <c r="U32" i="1"/>
  <c r="V32" i="1"/>
  <c r="P33" i="1"/>
  <c r="B147" i="4"/>
  <c r="Q33" i="1"/>
  <c r="A147" i="4"/>
  <c r="R33" i="1"/>
  <c r="S33" i="1"/>
  <c r="T33" i="1"/>
  <c r="U33" i="1"/>
  <c r="V33" i="1"/>
  <c r="P34" i="1"/>
  <c r="B148" i="4"/>
  <c r="Q34" i="1"/>
  <c r="A148" i="4"/>
  <c r="R34" i="1"/>
  <c r="S34" i="1"/>
  <c r="T34" i="1"/>
  <c r="U34" i="1"/>
  <c r="V34" i="1"/>
  <c r="P35" i="1"/>
  <c r="B149" i="4"/>
  <c r="Q35" i="1"/>
  <c r="A149" i="4"/>
  <c r="R35" i="1"/>
  <c r="S35" i="1"/>
  <c r="T35" i="1"/>
  <c r="U35" i="1"/>
  <c r="V35" i="1"/>
  <c r="P36" i="1"/>
  <c r="B150" i="4"/>
  <c r="Q36" i="1"/>
  <c r="A150" i="4"/>
  <c r="R36" i="1"/>
  <c r="S36" i="1"/>
  <c r="T36" i="1"/>
  <c r="U36" i="1"/>
  <c r="V36" i="1"/>
  <c r="P37" i="1"/>
  <c r="B151" i="4"/>
  <c r="Q37" i="1"/>
  <c r="A151" i="4"/>
  <c r="R37" i="1"/>
  <c r="S37" i="1"/>
  <c r="T37" i="1"/>
  <c r="U37" i="1"/>
  <c r="V37" i="1"/>
  <c r="P38" i="1"/>
  <c r="B152" i="4"/>
  <c r="Q38" i="1"/>
  <c r="A152" i="4"/>
  <c r="R38" i="1"/>
  <c r="S38" i="1"/>
  <c r="T38" i="1"/>
  <c r="U38" i="1"/>
  <c r="V38" i="1"/>
  <c r="P39" i="1"/>
  <c r="B153" i="4"/>
  <c r="Q39" i="1"/>
  <c r="A153" i="4"/>
  <c r="R39" i="1"/>
  <c r="S39" i="1"/>
  <c r="T39" i="1"/>
  <c r="U39" i="1"/>
  <c r="V39" i="1"/>
  <c r="P40" i="1"/>
  <c r="B154" i="4"/>
  <c r="Q40" i="1"/>
  <c r="A154" i="4"/>
  <c r="R40" i="1"/>
  <c r="S40" i="1"/>
  <c r="T40" i="1"/>
  <c r="U40" i="1"/>
  <c r="V40" i="1"/>
  <c r="P41" i="1"/>
  <c r="B155" i="4"/>
  <c r="Q41" i="1"/>
  <c r="A155" i="4"/>
  <c r="R41" i="1"/>
  <c r="S41" i="1"/>
  <c r="T41" i="1"/>
  <c r="U41" i="1"/>
  <c r="V41" i="1"/>
  <c r="P42" i="1"/>
  <c r="B156" i="4"/>
  <c r="Q42" i="1"/>
  <c r="A156" i="4"/>
  <c r="R42" i="1"/>
  <c r="S42" i="1"/>
  <c r="T42" i="1"/>
  <c r="U42" i="1"/>
  <c r="V42" i="1"/>
  <c r="P43" i="1"/>
  <c r="B157" i="4"/>
  <c r="Q43" i="1"/>
  <c r="A157" i="4"/>
  <c r="R43" i="1"/>
  <c r="S43" i="1"/>
  <c r="T43" i="1"/>
  <c r="U43" i="1"/>
  <c r="V43" i="1"/>
  <c r="P44" i="1"/>
  <c r="B158" i="4"/>
  <c r="Q44" i="1"/>
  <c r="A158" i="4"/>
  <c r="R44" i="1"/>
  <c r="S44" i="1"/>
  <c r="T44" i="1"/>
  <c r="U44" i="1"/>
  <c r="V44" i="1"/>
  <c r="P45" i="1"/>
  <c r="B159" i="4"/>
  <c r="Q45" i="1"/>
  <c r="A159" i="4"/>
  <c r="R45" i="1"/>
  <c r="S45" i="1"/>
  <c r="T45" i="1"/>
  <c r="U45" i="1"/>
  <c r="V45" i="1"/>
  <c r="P46" i="1"/>
  <c r="B160" i="4"/>
  <c r="Q46" i="1"/>
  <c r="A160" i="4"/>
  <c r="R46" i="1"/>
  <c r="S46" i="1"/>
  <c r="T46" i="1"/>
  <c r="U46" i="1"/>
  <c r="V46" i="1"/>
  <c r="P47" i="1"/>
  <c r="B161" i="4"/>
  <c r="Q47" i="1"/>
  <c r="A161" i="4"/>
  <c r="R47" i="1"/>
  <c r="S47" i="1"/>
  <c r="T47" i="1"/>
  <c r="U47" i="1"/>
  <c r="V47" i="1"/>
  <c r="P48" i="1"/>
  <c r="B162" i="4"/>
  <c r="Q48" i="1"/>
  <c r="A162" i="4"/>
  <c r="R48" i="1"/>
  <c r="S48" i="1"/>
  <c r="T48" i="1"/>
  <c r="U48" i="1"/>
  <c r="V48" i="1"/>
  <c r="P49" i="1"/>
  <c r="B163" i="4"/>
  <c r="Q49" i="1"/>
  <c r="A163" i="4"/>
  <c r="R49" i="1"/>
  <c r="S49" i="1"/>
  <c r="T49" i="1"/>
  <c r="U49" i="1"/>
  <c r="V49" i="1"/>
  <c r="P50" i="1"/>
  <c r="B164" i="4"/>
  <c r="Q50" i="1"/>
  <c r="A164" i="4"/>
  <c r="R50" i="1"/>
  <c r="S50" i="1"/>
  <c r="T50" i="1"/>
  <c r="U50" i="1"/>
  <c r="V50" i="1"/>
  <c r="P51" i="1"/>
  <c r="B165" i="4"/>
  <c r="Q51" i="1"/>
  <c r="A165" i="4"/>
  <c r="R51" i="1"/>
  <c r="S51" i="1"/>
  <c r="T51" i="1"/>
  <c r="U51" i="1"/>
  <c r="V51" i="1"/>
  <c r="P52" i="1"/>
  <c r="B166" i="4"/>
  <c r="Q52" i="1"/>
  <c r="A166" i="4"/>
  <c r="R52" i="1"/>
  <c r="S52" i="1"/>
  <c r="T52" i="1"/>
  <c r="U52" i="1"/>
  <c r="V52" i="1"/>
  <c r="P53" i="1"/>
  <c r="B167" i="4"/>
  <c r="Q53" i="1"/>
  <c r="A167" i="4"/>
  <c r="R53" i="1"/>
  <c r="S53" i="1"/>
  <c r="T53" i="1"/>
  <c r="U53" i="1"/>
  <c r="V53" i="1"/>
  <c r="P54" i="1"/>
  <c r="B168" i="4"/>
  <c r="Q54" i="1"/>
  <c r="A168" i="4"/>
  <c r="R54" i="1"/>
  <c r="S54" i="1"/>
  <c r="T54" i="1"/>
  <c r="U54" i="1"/>
  <c r="V54" i="1"/>
  <c r="P55" i="1"/>
  <c r="B169" i="4"/>
  <c r="Q55" i="1"/>
  <c r="A169" i="4"/>
  <c r="R55" i="1"/>
  <c r="S55" i="1"/>
  <c r="T55" i="1"/>
  <c r="U55" i="1"/>
  <c r="V55" i="1"/>
  <c r="P56" i="1"/>
  <c r="B170" i="4"/>
  <c r="Q56" i="1"/>
  <c r="A170" i="4"/>
  <c r="R56" i="1"/>
  <c r="S56" i="1"/>
  <c r="T56" i="1"/>
  <c r="U56" i="1"/>
  <c r="V56" i="1"/>
  <c r="P57" i="1"/>
  <c r="B171" i="4"/>
  <c r="Q57" i="1"/>
  <c r="A171" i="4"/>
  <c r="R57" i="1"/>
  <c r="S57" i="1"/>
  <c r="T57" i="1"/>
  <c r="U57" i="1"/>
  <c r="V57" i="1"/>
  <c r="P58" i="1"/>
  <c r="B172" i="4"/>
  <c r="Q58" i="1"/>
  <c r="A172" i="4"/>
  <c r="R58" i="1"/>
  <c r="S58" i="1"/>
  <c r="T58" i="1"/>
  <c r="U58" i="1"/>
  <c r="V58" i="1"/>
  <c r="P59" i="1"/>
  <c r="B173" i="4"/>
  <c r="Q59" i="1"/>
  <c r="A173" i="4"/>
  <c r="R59" i="1"/>
  <c r="S59" i="1"/>
  <c r="T59" i="1"/>
  <c r="U59" i="1"/>
  <c r="V59" i="1"/>
  <c r="P60" i="1"/>
  <c r="B174" i="4"/>
  <c r="Q60" i="1"/>
  <c r="A174" i="4"/>
  <c r="R60" i="1"/>
  <c r="S60" i="1"/>
  <c r="T60" i="1"/>
  <c r="U60" i="1"/>
  <c r="V60" i="1"/>
  <c r="P61" i="1"/>
  <c r="B175" i="4"/>
  <c r="Q61" i="1"/>
  <c r="A175" i="4"/>
  <c r="R61" i="1"/>
  <c r="S61" i="1"/>
  <c r="T61" i="1"/>
  <c r="U61" i="1"/>
  <c r="V61" i="1"/>
  <c r="P62" i="1"/>
  <c r="B176" i="4"/>
  <c r="Q62" i="1"/>
  <c r="A176" i="4"/>
  <c r="R62" i="1"/>
  <c r="S62" i="1"/>
  <c r="T62" i="1"/>
  <c r="U62" i="1"/>
  <c r="V62" i="1"/>
  <c r="P63" i="1"/>
  <c r="B177" i="4"/>
  <c r="Q63" i="1"/>
  <c r="A177" i="4"/>
  <c r="R63" i="1"/>
  <c r="S63" i="1"/>
  <c r="T63" i="1"/>
  <c r="U63" i="1"/>
  <c r="V63" i="1"/>
  <c r="P64" i="1"/>
  <c r="B178" i="4"/>
  <c r="Q64" i="1"/>
  <c r="A178" i="4"/>
  <c r="R64" i="1"/>
  <c r="S64" i="1"/>
  <c r="T64" i="1"/>
  <c r="U64" i="1"/>
  <c r="V64" i="1"/>
  <c r="P65" i="1"/>
  <c r="B179" i="4"/>
  <c r="Q65" i="1"/>
  <c r="A179" i="4"/>
  <c r="R65" i="1"/>
  <c r="S65" i="1"/>
  <c r="T65" i="1"/>
  <c r="U65" i="1"/>
  <c r="V65" i="1"/>
  <c r="P66" i="1"/>
  <c r="B180" i="4"/>
  <c r="Q66" i="1"/>
  <c r="A180" i="4"/>
  <c r="R66" i="1"/>
  <c r="S66" i="1"/>
  <c r="T66" i="1"/>
  <c r="U66" i="1"/>
  <c r="V66" i="1"/>
  <c r="P67" i="1"/>
  <c r="B181" i="4"/>
  <c r="Q67" i="1"/>
  <c r="A181" i="4"/>
  <c r="R67" i="1"/>
  <c r="S67" i="1"/>
  <c r="T67" i="1"/>
  <c r="U67" i="1"/>
  <c r="V67" i="1"/>
  <c r="P68" i="1"/>
  <c r="B182" i="4"/>
  <c r="Q68" i="1"/>
  <c r="A182" i="4"/>
  <c r="R68" i="1"/>
  <c r="S68" i="1"/>
  <c r="T68" i="1"/>
  <c r="U68" i="1"/>
  <c r="V68" i="1"/>
  <c r="P69" i="1"/>
  <c r="B183" i="4"/>
  <c r="Q69" i="1"/>
  <c r="A183" i="4"/>
  <c r="R69" i="1"/>
  <c r="S69" i="1"/>
  <c r="T69" i="1"/>
  <c r="U69" i="1"/>
  <c r="V69" i="1"/>
  <c r="P70" i="1"/>
  <c r="B184" i="4"/>
  <c r="Q70" i="1"/>
  <c r="A184" i="4"/>
  <c r="R70" i="1"/>
  <c r="S70" i="1"/>
  <c r="T70" i="1"/>
  <c r="U70" i="1"/>
  <c r="V70" i="1"/>
  <c r="P71" i="1"/>
  <c r="B185" i="4"/>
  <c r="Q71" i="1"/>
  <c r="A185" i="4"/>
  <c r="R71" i="1"/>
  <c r="S71" i="1"/>
  <c r="T71" i="1"/>
  <c r="U71" i="1"/>
  <c r="V71" i="1"/>
  <c r="P72" i="1"/>
  <c r="B186" i="4"/>
  <c r="Q72" i="1"/>
  <c r="A186" i="4"/>
  <c r="R72" i="1"/>
  <c r="S72" i="1"/>
  <c r="T72" i="1"/>
  <c r="U72" i="1"/>
  <c r="V72" i="1"/>
  <c r="P73" i="1"/>
  <c r="B187" i="4"/>
  <c r="Q73" i="1"/>
  <c r="A187" i="4"/>
  <c r="R73" i="1"/>
  <c r="S73" i="1"/>
  <c r="T73" i="1"/>
  <c r="U73" i="1"/>
  <c r="V73" i="1"/>
  <c r="P74" i="1"/>
  <c r="B188" i="4"/>
  <c r="Q74" i="1"/>
  <c r="A188" i="4"/>
  <c r="R74" i="1"/>
  <c r="S74" i="1"/>
  <c r="T74" i="1"/>
  <c r="U74" i="1"/>
  <c r="V74" i="1"/>
  <c r="P75" i="1"/>
  <c r="B189" i="4"/>
  <c r="Q75" i="1"/>
  <c r="A189" i="4"/>
  <c r="R75" i="1"/>
  <c r="S75" i="1"/>
  <c r="T75" i="1"/>
  <c r="U75" i="1"/>
  <c r="V75" i="1"/>
  <c r="P76" i="1"/>
  <c r="B190" i="4"/>
  <c r="Q76" i="1"/>
  <c r="A190" i="4"/>
  <c r="R76" i="1"/>
  <c r="S76" i="1"/>
  <c r="T76" i="1"/>
  <c r="U76" i="1"/>
  <c r="V76" i="1"/>
  <c r="P77" i="1"/>
  <c r="B191" i="4"/>
  <c r="Q77" i="1"/>
  <c r="A191" i="4"/>
  <c r="R77" i="1"/>
  <c r="S77" i="1"/>
  <c r="T77" i="1"/>
  <c r="U77" i="1"/>
  <c r="V77" i="1"/>
  <c r="P78" i="1"/>
  <c r="B192" i="4"/>
  <c r="Q78" i="1"/>
  <c r="A192" i="4"/>
  <c r="R78" i="1"/>
  <c r="S78" i="1"/>
  <c r="T78" i="1"/>
  <c r="U78" i="1"/>
  <c r="V78" i="1"/>
  <c r="P79" i="1"/>
  <c r="B193" i="4"/>
  <c r="Q79" i="1"/>
  <c r="A193" i="4"/>
  <c r="R79" i="1"/>
  <c r="S79" i="1"/>
  <c r="T79" i="1"/>
  <c r="U79" i="1"/>
  <c r="V79" i="1"/>
  <c r="P80" i="1"/>
  <c r="B194" i="4"/>
  <c r="Q80" i="1"/>
  <c r="A194" i="4"/>
  <c r="R80" i="1"/>
  <c r="S80" i="1"/>
  <c r="T80" i="1"/>
  <c r="U80" i="1"/>
  <c r="V80" i="1"/>
  <c r="P81" i="1"/>
  <c r="B195" i="4"/>
  <c r="Q81" i="1"/>
  <c r="A195" i="4"/>
  <c r="R81" i="1"/>
  <c r="S81" i="1"/>
  <c r="T81" i="1"/>
  <c r="U81" i="1"/>
  <c r="V81" i="1"/>
  <c r="P82" i="1"/>
  <c r="B196" i="4"/>
  <c r="Q82" i="1"/>
  <c r="A196" i="4"/>
  <c r="R82" i="1"/>
  <c r="S82" i="1"/>
  <c r="T82" i="1"/>
  <c r="U82" i="1"/>
  <c r="V82" i="1"/>
  <c r="P83" i="1"/>
  <c r="B197" i="4"/>
  <c r="Q83" i="1"/>
  <c r="A197" i="4"/>
  <c r="R83" i="1"/>
  <c r="S83" i="1"/>
  <c r="T83" i="1"/>
  <c r="U83" i="1"/>
  <c r="V83" i="1"/>
  <c r="P84" i="1"/>
  <c r="B198" i="4"/>
  <c r="Q84" i="1"/>
  <c r="A198" i="4"/>
  <c r="R84" i="1"/>
  <c r="S84" i="1"/>
  <c r="T84" i="1"/>
  <c r="U84" i="1"/>
  <c r="V84" i="1"/>
  <c r="P85" i="1"/>
  <c r="B199" i="4"/>
  <c r="Q85" i="1"/>
  <c r="A199" i="4"/>
  <c r="R85" i="1"/>
  <c r="S85" i="1"/>
  <c r="T85" i="1"/>
  <c r="U85" i="1"/>
  <c r="V85" i="1"/>
  <c r="P86" i="1"/>
  <c r="B200" i="4"/>
  <c r="Q86" i="1"/>
  <c r="A200" i="4"/>
  <c r="R86" i="1"/>
  <c r="S86" i="1"/>
  <c r="T86" i="1"/>
  <c r="U86" i="1"/>
  <c r="V86" i="1"/>
  <c r="P87" i="1"/>
  <c r="B201" i="4"/>
  <c r="Q87" i="1"/>
  <c r="A201" i="4"/>
  <c r="R87" i="1"/>
  <c r="S87" i="1"/>
  <c r="T87" i="1"/>
  <c r="U87" i="1"/>
  <c r="V87" i="1"/>
  <c r="G120" i="4"/>
  <c r="H120" i="4"/>
  <c r="G119" i="4"/>
  <c r="H119" i="4"/>
  <c r="G118" i="4"/>
  <c r="H118" i="4"/>
  <c r="G117" i="4"/>
  <c r="H117" i="4"/>
  <c r="G116" i="4"/>
  <c r="H116" i="4"/>
  <c r="T1" i="2"/>
  <c r="Q1" i="2"/>
  <c r="B119" i="4"/>
  <c r="A119" i="4"/>
  <c r="B120" i="4"/>
  <c r="A120" i="4"/>
  <c r="B121" i="4"/>
  <c r="A121" i="4"/>
  <c r="B122" i="4"/>
  <c r="A122" i="4"/>
  <c r="B123" i="4"/>
  <c r="A123" i="4"/>
  <c r="B118" i="4"/>
  <c r="A118" i="4"/>
  <c r="A117" i="4"/>
  <c r="B117" i="4"/>
  <c r="A116" i="4"/>
  <c r="T1" i="1"/>
  <c r="Q1" i="1"/>
  <c r="F7" i="5"/>
  <c r="B7" i="5"/>
  <c r="F5" i="5"/>
  <c r="B5" i="5"/>
  <c r="H322" i="5"/>
  <c r="H325" i="5"/>
  <c r="M328" i="5"/>
  <c r="K329" i="5"/>
  <c r="J330" i="5"/>
  <c r="M331" i="5"/>
  <c r="N332" i="5"/>
  <c r="N334" i="5"/>
  <c r="M344" i="5"/>
  <c r="K345" i="5"/>
  <c r="J346" i="5"/>
  <c r="H354" i="5"/>
  <c r="N356" i="5"/>
  <c r="N358" i="5"/>
  <c r="H365" i="5"/>
  <c r="H366" i="5"/>
  <c r="M371" i="5"/>
  <c r="H318" i="5"/>
  <c r="H321" i="5"/>
  <c r="M324" i="5"/>
  <c r="K325" i="5"/>
  <c r="J326" i="5"/>
  <c r="M327" i="5"/>
  <c r="N328" i="5"/>
  <c r="N330" i="5"/>
  <c r="H342" i="5"/>
  <c r="N344" i="5"/>
  <c r="N346" i="5"/>
  <c r="H353" i="5"/>
  <c r="M364" i="5"/>
  <c r="K366" i="5"/>
  <c r="J367" i="5"/>
  <c r="N368" i="5"/>
  <c r="K369" i="5"/>
  <c r="N371" i="5"/>
  <c r="H374" i="5"/>
  <c r="J378" i="5"/>
  <c r="K379" i="5"/>
  <c r="N380" i="5"/>
  <c r="N383" i="5"/>
  <c r="M386" i="5"/>
  <c r="K387" i="5"/>
  <c r="M389" i="5"/>
  <c r="K390" i="5"/>
  <c r="H391" i="5"/>
  <c r="J394" i="5"/>
  <c r="H397" i="5"/>
  <c r="H402" i="5"/>
  <c r="N414" i="5"/>
  <c r="N415" i="5"/>
  <c r="M211" i="5"/>
  <c r="J215" i="5"/>
  <c r="K222" i="5"/>
  <c r="M223" i="5"/>
  <c r="H226" i="5"/>
  <c r="M228" i="5"/>
  <c r="K245" i="5"/>
  <c r="N246" i="5"/>
  <c r="M247" i="5"/>
  <c r="K252" i="5"/>
  <c r="M320" i="5"/>
  <c r="J318" i="5"/>
  <c r="N318" i="5"/>
  <c r="H338" i="5"/>
  <c r="N340" i="5"/>
  <c r="N342" i="5"/>
  <c r="H349" i="5"/>
  <c r="M360" i="5"/>
  <c r="K361" i="5"/>
  <c r="J362" i="5"/>
  <c r="N391" i="5"/>
  <c r="N394" i="5"/>
  <c r="M395" i="5"/>
  <c r="M398" i="5"/>
  <c r="K399" i="5"/>
  <c r="M401" i="5"/>
  <c r="K402" i="5"/>
  <c r="H403" i="5"/>
  <c r="J406" i="5"/>
  <c r="H413" i="5"/>
  <c r="H414" i="5"/>
  <c r="N215" i="5"/>
  <c r="H218" i="5"/>
  <c r="J219" i="5"/>
  <c r="K226" i="5"/>
  <c r="M227" i="5"/>
  <c r="K231" i="5"/>
  <c r="K234" i="5"/>
  <c r="M235" i="5"/>
  <c r="H238" i="5"/>
  <c r="K239" i="5"/>
  <c r="K240" i="5"/>
  <c r="H249" i="5"/>
  <c r="H250" i="5"/>
  <c r="H333" i="5"/>
  <c r="N352" i="5"/>
  <c r="N360" i="5"/>
  <c r="N369" i="5"/>
  <c r="M384" i="5"/>
  <c r="M385" i="5"/>
  <c r="K386" i="5"/>
  <c r="M387" i="5"/>
  <c r="H393" i="5"/>
  <c r="H395" i="5"/>
  <c r="M405" i="5"/>
  <c r="M406" i="5"/>
  <c r="M407" i="5"/>
  <c r="N410" i="5"/>
  <c r="N317" i="5"/>
  <c r="H213" i="5"/>
  <c r="K214" i="5"/>
  <c r="H217" i="5"/>
  <c r="K218" i="5"/>
  <c r="M224" i="5"/>
  <c r="K230" i="5"/>
  <c r="N231" i="5"/>
  <c r="M240" i="5"/>
  <c r="K243" i="5"/>
  <c r="H245" i="5"/>
  <c r="J250" i="5"/>
  <c r="H265" i="5"/>
  <c r="H266" i="5"/>
  <c r="N267" i="5"/>
  <c r="N272" i="5"/>
  <c r="K276" i="5"/>
  <c r="M277" i="5"/>
  <c r="M279" i="5"/>
  <c r="H282" i="5"/>
  <c r="H283" i="5"/>
  <c r="M287" i="5"/>
  <c r="M323" i="5"/>
  <c r="H326" i="5"/>
  <c r="K333" i="5"/>
  <c r="J334" i="5"/>
  <c r="M340" i="5"/>
  <c r="H350" i="5"/>
  <c r="M356" i="5"/>
  <c r="M372" i="5"/>
  <c r="H378" i="5"/>
  <c r="N384" i="5"/>
  <c r="N386" i="5"/>
  <c r="N387" i="5"/>
  <c r="H390" i="5"/>
  <c r="K394" i="5"/>
  <c r="K395" i="5"/>
  <c r="J402" i="5"/>
  <c r="K403" i="5"/>
  <c r="N406" i="5"/>
  <c r="N407" i="5"/>
  <c r="J414" i="5"/>
  <c r="H415" i="5"/>
  <c r="N211" i="5"/>
  <c r="J227" i="5"/>
  <c r="H233" i="5"/>
  <c r="N240" i="5"/>
  <c r="M243" i="5"/>
  <c r="K249" i="5"/>
  <c r="K250" i="5"/>
  <c r="K256" i="5"/>
  <c r="J270" i="5"/>
  <c r="M276" i="5"/>
  <c r="N277" i="5"/>
  <c r="N279" i="5"/>
  <c r="M284" i="5"/>
  <c r="N287" i="5"/>
  <c r="H289" i="5"/>
  <c r="J290" i="5"/>
  <c r="J291" i="5"/>
  <c r="J322" i="5"/>
  <c r="H329" i="5"/>
  <c r="H346" i="5"/>
  <c r="H362" i="5"/>
  <c r="K367" i="5"/>
  <c r="H382" i="5"/>
  <c r="J383" i="5"/>
  <c r="M393" i="5"/>
  <c r="M394" i="5"/>
  <c r="N395" i="5"/>
  <c r="H401" i="5"/>
  <c r="M402" i="5"/>
  <c r="M403" i="5"/>
  <c r="K413" i="5"/>
  <c r="K414" i="5"/>
  <c r="M415" i="5"/>
  <c r="N213" i="5"/>
  <c r="N217" i="5"/>
  <c r="M220" i="5"/>
  <c r="K227" i="5"/>
  <c r="M239" i="5"/>
  <c r="N242" i="5"/>
  <c r="N245" i="5"/>
  <c r="N249" i="5"/>
  <c r="M252" i="5"/>
  <c r="H254" i="5"/>
  <c r="M256" i="5"/>
  <c r="K265" i="5"/>
  <c r="J266" i="5"/>
  <c r="K270" i="5"/>
  <c r="H281" i="5"/>
  <c r="J282" i="5"/>
  <c r="J283" i="5"/>
  <c r="K290" i="5"/>
  <c r="K291" i="5"/>
  <c r="H294" i="5"/>
  <c r="H295" i="5"/>
  <c r="K349" i="5"/>
  <c r="N350" i="5"/>
  <c r="N362" i="5"/>
  <c r="J371" i="5"/>
  <c r="M375" i="5"/>
  <c r="K376" i="5"/>
  <c r="N378" i="5"/>
  <c r="N382" i="5"/>
  <c r="H389" i="5"/>
  <c r="M390" i="5"/>
  <c r="M391" i="5"/>
  <c r="H399" i="5"/>
  <c r="H409" i="5"/>
  <c r="M212" i="5"/>
  <c r="H222" i="5"/>
  <c r="K223" i="5"/>
  <c r="H225" i="5"/>
  <c r="N232" i="5"/>
  <c r="K235" i="5"/>
  <c r="J254" i="5"/>
  <c r="M259" i="5"/>
  <c r="H261" i="5"/>
  <c r="H262" i="5"/>
  <c r="K263" i="5"/>
  <c r="H279" i="5"/>
  <c r="M283" i="5"/>
  <c r="H286" i="5"/>
  <c r="H287" i="5"/>
  <c r="N291" i="5"/>
  <c r="H293" i="5"/>
  <c r="J294" i="5"/>
  <c r="J295" i="5"/>
  <c r="M303" i="5"/>
  <c r="K321" i="5"/>
  <c r="M332" i="5"/>
  <c r="N336" i="5"/>
  <c r="N348" i="5"/>
  <c r="N354" i="5"/>
  <c r="N364" i="5"/>
  <c r="H381" i="5"/>
  <c r="J398" i="5"/>
  <c r="N399" i="5"/>
  <c r="N402" i="5"/>
  <c r="H405" i="5"/>
  <c r="K406" i="5"/>
  <c r="J410" i="5"/>
  <c r="M411" i="5"/>
  <c r="J223" i="5"/>
  <c r="K247" i="5"/>
  <c r="N252" i="5"/>
  <c r="K254" i="5"/>
  <c r="N270" i="5"/>
  <c r="H273" i="5"/>
  <c r="K274" i="5"/>
  <c r="K294" i="5"/>
  <c r="N295" i="5"/>
  <c r="K298" i="5"/>
  <c r="K299" i="5"/>
  <c r="M311" i="5"/>
  <c r="N210" i="5"/>
  <c r="N311" i="5"/>
  <c r="J314" i="5"/>
  <c r="N316" i="5"/>
  <c r="N299" i="5"/>
  <c r="K303" i="5"/>
  <c r="K314" i="5"/>
  <c r="H274" i="5"/>
  <c r="N324" i="5"/>
  <c r="M335" i="5"/>
  <c r="H345" i="5"/>
  <c r="K353" i="5"/>
  <c r="N375" i="5"/>
  <c r="K391" i="5"/>
  <c r="H394" i="5"/>
  <c r="K398" i="5"/>
  <c r="K409" i="5"/>
  <c r="K410" i="5"/>
  <c r="N411" i="5"/>
  <c r="J218" i="5"/>
  <c r="N223" i="5"/>
  <c r="N247" i="5"/>
  <c r="N254" i="5"/>
  <c r="K259" i="5"/>
  <c r="K261" i="5"/>
  <c r="K264" i="5"/>
  <c r="N274" i="5"/>
  <c r="J286" i="5"/>
  <c r="H291" i="5"/>
  <c r="M299" i="5"/>
  <c r="H301" i="5"/>
  <c r="J302" i="5"/>
  <c r="J303" i="5"/>
  <c r="H306" i="5"/>
  <c r="H307" i="5"/>
  <c r="H313" i="5"/>
  <c r="J315" i="5"/>
  <c r="M210" i="5"/>
  <c r="K286" i="5"/>
  <c r="M316" i="5"/>
  <c r="K277" i="5"/>
  <c r="H299" i="5"/>
  <c r="H334" i="5"/>
  <c r="J350" i="5"/>
  <c r="H361" i="5"/>
  <c r="N367" i="5"/>
  <c r="K378" i="5"/>
  <c r="N381" i="5"/>
  <c r="M397" i="5"/>
  <c r="N398" i="5"/>
  <c r="M409" i="5"/>
  <c r="M410" i="5"/>
  <c r="M414" i="5"/>
  <c r="N227" i="5"/>
  <c r="J235" i="5"/>
  <c r="K238" i="5"/>
  <c r="H246" i="5"/>
  <c r="N256" i="5"/>
  <c r="N261" i="5"/>
  <c r="K272" i="5"/>
  <c r="K302" i="5"/>
  <c r="K315" i="5"/>
  <c r="N237" i="5"/>
  <c r="K268" i="5"/>
  <c r="M307" i="5"/>
  <c r="H214" i="5"/>
  <c r="N320" i="5"/>
  <c r="H341" i="5"/>
  <c r="J342" i="5"/>
  <c r="N366" i="5"/>
  <c r="K380" i="5"/>
  <c r="J390" i="5"/>
  <c r="K215" i="5"/>
  <c r="J231" i="5"/>
  <c r="N235" i="5"/>
  <c r="H237" i="5"/>
  <c r="N251" i="5"/>
  <c r="J263" i="5"/>
  <c r="M272" i="5"/>
  <c r="H277" i="5"/>
  <c r="M280" i="5"/>
  <c r="K283" i="5"/>
  <c r="H285" i="5"/>
  <c r="M291" i="5"/>
  <c r="N303" i="5"/>
  <c r="H305" i="5"/>
  <c r="J306" i="5"/>
  <c r="J307" i="5"/>
  <c r="M315" i="5"/>
  <c r="K316" i="5"/>
  <c r="H210" i="5"/>
  <c r="J338" i="5"/>
  <c r="N263" i="5"/>
  <c r="K282" i="5"/>
  <c r="H407" i="5"/>
  <c r="M219" i="5"/>
  <c r="M268" i="5"/>
  <c r="J279" i="5"/>
  <c r="N326" i="5"/>
  <c r="K341" i="5"/>
  <c r="M352" i="5"/>
  <c r="H358" i="5"/>
  <c r="H369" i="5"/>
  <c r="N374" i="5"/>
  <c r="M380" i="5"/>
  <c r="H386" i="5"/>
  <c r="H387" i="5"/>
  <c r="N390" i="5"/>
  <c r="M413" i="5"/>
  <c r="M317" i="5"/>
  <c r="M215" i="5"/>
  <c r="J222" i="5"/>
  <c r="J226" i="5"/>
  <c r="M231" i="5"/>
  <c r="N258" i="5"/>
  <c r="M263" i="5"/>
  <c r="N283" i="5"/>
  <c r="H290" i="5"/>
  <c r="K306" i="5"/>
  <c r="K307" i="5"/>
  <c r="H310" i="5"/>
  <c r="H311" i="5"/>
  <c r="N315" i="5"/>
  <c r="K210" i="5"/>
  <c r="H357" i="5"/>
  <c r="K383" i="5"/>
  <c r="K219" i="5"/>
  <c r="H230" i="5"/>
  <c r="K248" i="5"/>
  <c r="K266" i="5"/>
  <c r="H298" i="5"/>
  <c r="H316" i="5"/>
  <c r="H406" i="5"/>
  <c r="H221" i="5"/>
  <c r="M319" i="5"/>
  <c r="H330" i="5"/>
  <c r="H337" i="5"/>
  <c r="N338" i="5"/>
  <c r="K357" i="5"/>
  <c r="J358" i="5"/>
  <c r="N365" i="5"/>
  <c r="K371" i="5"/>
  <c r="M376" i="5"/>
  <c r="H385" i="5"/>
  <c r="J386" i="5"/>
  <c r="H398" i="5"/>
  <c r="N403" i="5"/>
  <c r="H410" i="5"/>
  <c r="H270" i="5"/>
  <c r="N322" i="5"/>
  <c r="M336" i="5"/>
  <c r="K337" i="5"/>
  <c r="M348" i="5"/>
  <c r="J354" i="5"/>
  <c r="K382" i="5"/>
  <c r="J247" i="5"/>
  <c r="K295" i="5"/>
  <c r="H303" i="5"/>
  <c r="H309" i="5"/>
  <c r="M295" i="5"/>
  <c r="J299" i="5"/>
  <c r="N265" i="5"/>
  <c r="K311" i="5"/>
  <c r="N239" i="5"/>
  <c r="K310" i="5"/>
  <c r="M399" i="5"/>
  <c r="N307" i="5"/>
  <c r="H302" i="5"/>
  <c r="J298" i="5"/>
  <c r="N219" i="5"/>
  <c r="J287" i="5"/>
  <c r="J311" i="5"/>
  <c r="H315" i="5"/>
  <c r="J274" i="5"/>
  <c r="H297" i="5"/>
  <c r="H314" i="5"/>
  <c r="K287" i="5"/>
  <c r="H411" i="5"/>
  <c r="K279" i="5"/>
  <c r="J310" i="5"/>
  <c r="M216" i="5"/>
  <c r="N268" i="5"/>
  <c r="M314" i="5"/>
  <c r="M302" i="5"/>
  <c r="H324" i="5"/>
  <c r="J360" i="5"/>
  <c r="H271" i="5"/>
  <c r="H360" i="5"/>
  <c r="N212" i="5"/>
  <c r="H268" i="5"/>
  <c r="M369" i="5"/>
  <c r="J401" i="5"/>
  <c r="M262" i="5"/>
  <c r="M249" i="5"/>
  <c r="K225" i="5"/>
  <c r="K301" i="5"/>
  <c r="H384" i="5"/>
  <c r="M258" i="5"/>
  <c r="H380" i="5"/>
  <c r="J264" i="5"/>
  <c r="M377" i="5"/>
  <c r="H264" i="5"/>
  <c r="J239" i="5"/>
  <c r="K346" i="5"/>
  <c r="J249" i="5"/>
  <c r="H383" i="5"/>
  <c r="K326" i="5"/>
  <c r="J409" i="5"/>
  <c r="J337" i="5"/>
  <c r="J395" i="5"/>
  <c r="J352" i="5"/>
  <c r="K355" i="5"/>
  <c r="K415" i="5"/>
  <c r="M396" i="5"/>
  <c r="N370" i="5"/>
  <c r="K404" i="5"/>
  <c r="K388" i="5"/>
  <c r="K368" i="5"/>
  <c r="M383" i="5"/>
  <c r="K365" i="5"/>
  <c r="H400" i="5"/>
  <c r="N359" i="5"/>
  <c r="M361" i="5"/>
  <c r="N341" i="5"/>
  <c r="M339" i="5"/>
  <c r="K348" i="5"/>
  <c r="K328" i="5"/>
  <c r="M337" i="5"/>
  <c r="M362" i="5"/>
  <c r="M330" i="5"/>
  <c r="N312" i="5"/>
  <c r="M312" i="5"/>
  <c r="N289" i="5"/>
  <c r="N260" i="5"/>
  <c r="N224" i="5"/>
  <c r="N308" i="5"/>
  <c r="M289" i="5"/>
  <c r="K251" i="5"/>
  <c r="M313" i="5"/>
  <c r="N294" i="5"/>
  <c r="K260" i="5"/>
  <c r="N236" i="5"/>
  <c r="M281" i="5"/>
  <c r="N290" i="5"/>
  <c r="H288" i="5"/>
  <c r="K237" i="5"/>
  <c r="K236" i="5"/>
  <c r="M232" i="5"/>
  <c r="M225" i="5"/>
  <c r="N218" i="5"/>
  <c r="K297" i="5"/>
  <c r="K405" i="5"/>
  <c r="J399" i="5"/>
  <c r="H348" i="5"/>
  <c r="H260" i="5"/>
  <c r="J333" i="5"/>
  <c r="K385" i="5"/>
  <c r="M266" i="5"/>
  <c r="J344" i="5"/>
  <c r="J380" i="5"/>
  <c r="J313" i="5"/>
  <c r="M246" i="5"/>
  <c r="J389" i="5"/>
  <c r="J297" i="5"/>
  <c r="K305" i="5"/>
  <c r="H251" i="5"/>
  <c r="J374" i="5"/>
  <c r="J259" i="5"/>
  <c r="H376" i="5"/>
  <c r="H263" i="5"/>
  <c r="H235" i="5"/>
  <c r="H332" i="5"/>
  <c r="J246" i="5"/>
  <c r="M378" i="5"/>
  <c r="K322" i="5"/>
  <c r="N408" i="5"/>
  <c r="H336" i="5"/>
  <c r="J393" i="5"/>
  <c r="K343" i="5"/>
  <c r="H352" i="5"/>
  <c r="N412" i="5"/>
  <c r="M392" i="5"/>
  <c r="M368" i="5"/>
  <c r="K331" i="5"/>
  <c r="N401" i="5"/>
  <c r="N385" i="5"/>
  <c r="K381" i="5"/>
  <c r="N355" i="5"/>
  <c r="H388" i="5"/>
  <c r="H359" i="5"/>
  <c r="N361" i="5"/>
  <c r="M349" i="5"/>
  <c r="K373" i="5"/>
  <c r="K327" i="5"/>
  <c r="K344" i="5"/>
  <c r="M333" i="5"/>
  <c r="M358" i="5"/>
  <c r="M326" i="5"/>
  <c r="H232" i="5"/>
  <c r="M308" i="5"/>
  <c r="K288" i="5"/>
  <c r="K258" i="5"/>
  <c r="H224" i="5"/>
  <c r="M300" i="5"/>
  <c r="N273" i="5"/>
  <c r="M244" i="5"/>
  <c r="M305" i="5"/>
  <c r="M286" i="5"/>
  <c r="J276" i="5"/>
  <c r="M373" i="5"/>
  <c r="J328" i="5"/>
  <c r="J255" i="5"/>
  <c r="J243" i="5"/>
  <c r="K354" i="5"/>
  <c r="M253" i="5"/>
  <c r="K338" i="5"/>
  <c r="M374" i="5"/>
  <c r="J301" i="5"/>
  <c r="J397" i="5"/>
  <c r="M265" i="5"/>
  <c r="M278" i="5"/>
  <c r="M298" i="5"/>
  <c r="M241" i="5"/>
  <c r="H364" i="5"/>
  <c r="H255" i="5"/>
  <c r="H375" i="5"/>
  <c r="H259" i="5"/>
  <c r="M226" i="5"/>
  <c r="J329" i="5"/>
  <c r="H239" i="5"/>
  <c r="H372" i="5"/>
  <c r="K330" i="5"/>
  <c r="J407" i="5"/>
  <c r="K334" i="5"/>
  <c r="H392" i="5"/>
  <c r="H340" i="5"/>
  <c r="K342" i="5"/>
  <c r="K411" i="5"/>
  <c r="M388" i="5"/>
  <c r="N335" i="5"/>
  <c r="K407" i="5"/>
  <c r="K400" i="5"/>
  <c r="N339" i="5"/>
  <c r="H377" i="5"/>
  <c r="H355" i="5"/>
  <c r="N349" i="5"/>
  <c r="M363" i="5"/>
  <c r="K323" i="5"/>
  <c r="K340" i="5"/>
  <c r="N325" i="5"/>
  <c r="M329" i="5"/>
  <c r="M354" i="5"/>
  <c r="M322" i="5"/>
  <c r="M296" i="5"/>
  <c r="N285" i="5"/>
  <c r="M251" i="5"/>
  <c r="N275" i="5"/>
  <c r="N269" i="5"/>
  <c r="M238" i="5"/>
  <c r="N314" i="5"/>
  <c r="N286" i="5"/>
  <c r="M255" i="5"/>
  <c r="M304" i="5"/>
  <c r="N271" i="5"/>
  <c r="N282" i="5"/>
  <c r="H280" i="5"/>
  <c r="M264" i="5"/>
  <c r="N250" i="5"/>
  <c r="M236" i="5"/>
  <c r="N234" i="5"/>
  <c r="N228" i="5"/>
  <c r="M217" i="5"/>
  <c r="J241" i="5"/>
  <c r="N292" i="5"/>
  <c r="H368" i="5"/>
  <c r="H312" i="5"/>
  <c r="M245" i="5"/>
  <c r="K309" i="5"/>
  <c r="J316" i="5"/>
  <c r="J240" i="5"/>
  <c r="J262" i="5"/>
  <c r="K363" i="5"/>
  <c r="K293" i="5"/>
  <c r="N388" i="5"/>
  <c r="J210" i="5"/>
  <c r="J261" i="5"/>
  <c r="N288" i="5"/>
  <c r="J238" i="5"/>
  <c r="H328" i="5"/>
  <c r="J248" i="5"/>
  <c r="M366" i="5"/>
  <c r="M254" i="5"/>
  <c r="H223" i="5"/>
  <c r="N284" i="5"/>
  <c r="J233" i="5"/>
  <c r="H367" i="5"/>
  <c r="H243" i="5"/>
  <c r="J405" i="5"/>
  <c r="N319" i="5"/>
  <c r="J377" i="5"/>
  <c r="N323" i="5"/>
  <c r="N327" i="5"/>
  <c r="N396" i="5"/>
  <c r="K384" i="5"/>
  <c r="H335" i="5"/>
  <c r="N404" i="5"/>
  <c r="N397" i="5"/>
  <c r="M379" i="5"/>
  <c r="H339" i="5"/>
  <c r="N376" i="5"/>
  <c r="N347" i="5"/>
  <c r="M357" i="5"/>
  <c r="M359" i="5"/>
  <c r="K319" i="5"/>
  <c r="N337" i="5"/>
  <c r="K324" i="5"/>
  <c r="H327" i="5"/>
  <c r="M350" i="5"/>
  <c r="M318" i="5"/>
  <c r="K232" i="5"/>
  <c r="M292" i="5"/>
  <c r="K284" i="5"/>
  <c r="N244" i="5"/>
  <c r="K224" i="5"/>
  <c r="K304" i="5"/>
  <c r="K267" i="5"/>
  <c r="N238" i="5"/>
  <c r="N310" i="5"/>
  <c r="K253" i="5"/>
  <c r="N297" i="5"/>
  <c r="M271" i="5"/>
  <c r="K278" i="5"/>
  <c r="M248" i="5"/>
  <c r="N233" i="5"/>
  <c r="H278" i="5"/>
  <c r="N225" i="5"/>
  <c r="M213" i="5"/>
  <c r="N409" i="5"/>
  <c r="J309" i="5"/>
  <c r="J336" i="5"/>
  <c r="J305" i="5"/>
  <c r="J237" i="5"/>
  <c r="M270" i="5"/>
  <c r="M310" i="5"/>
  <c r="H219" i="5"/>
  <c r="N296" i="5"/>
  <c r="K347" i="5"/>
  <c r="J278" i="5"/>
  <c r="J384" i="5"/>
  <c r="J293" i="5"/>
  <c r="H256" i="5"/>
  <c r="N280" i="5"/>
  <c r="H215" i="5"/>
  <c r="J325" i="5"/>
  <c r="J229" i="5"/>
  <c r="J332" i="5"/>
  <c r="J252" i="5"/>
  <c r="J217" i="5"/>
  <c r="J271" i="5"/>
  <c r="K211" i="5"/>
  <c r="J356" i="5"/>
  <c r="J230" i="5"/>
  <c r="H404" i="5"/>
  <c r="H231" i="5"/>
  <c r="J376" i="5"/>
  <c r="J320" i="5"/>
  <c r="J324" i="5"/>
  <c r="N392" i="5"/>
  <c r="N379" i="5"/>
  <c r="M412" i="5"/>
  <c r="K396" i="5"/>
  <c r="K377" i="5"/>
  <c r="K374" i="5"/>
  <c r="N351" i="5"/>
  <c r="H370" i="5"/>
  <c r="H347" i="5"/>
  <c r="N357" i="5"/>
  <c r="M345" i="5"/>
  <c r="M355" i="5"/>
  <c r="K364" i="5"/>
  <c r="K336" i="5"/>
  <c r="M325" i="5"/>
  <c r="M346" i="5"/>
  <c r="K229" i="5"/>
  <c r="M288" i="5"/>
  <c r="N281" i="5"/>
  <c r="K242" i="5"/>
  <c r="N220" i="5"/>
  <c r="N301" i="5"/>
  <c r="N262" i="5"/>
  <c r="N309" i="5"/>
  <c r="N278" i="5"/>
  <c r="N248" i="5"/>
  <c r="K296" i="5"/>
  <c r="K262" i="5"/>
  <c r="N276" i="5"/>
  <c r="N259" i="5"/>
  <c r="H269" i="5"/>
  <c r="H257" i="5"/>
  <c r="N221" i="5"/>
  <c r="H211" i="5"/>
  <c r="M218" i="5"/>
  <c r="J281" i="5"/>
  <c r="K289" i="5"/>
  <c r="H276" i="5"/>
  <c r="N300" i="5"/>
  <c r="M230" i="5"/>
  <c r="H247" i="5"/>
  <c r="M290" i="5"/>
  <c r="H396" i="5"/>
  <c r="K285" i="5"/>
  <c r="H344" i="5"/>
  <c r="J273" i="5"/>
  <c r="M370" i="5"/>
  <c r="H308" i="5"/>
  <c r="H244" i="5"/>
  <c r="K273" i="5"/>
  <c r="J411" i="5"/>
  <c r="J289" i="5"/>
  <c r="N216" i="5"/>
  <c r="M294" i="5"/>
  <c r="H248" i="5"/>
  <c r="J413" i="5"/>
  <c r="J257" i="5"/>
  <c r="J415" i="5"/>
  <c r="K351" i="5"/>
  <c r="J225" i="5"/>
  <c r="H371" i="5"/>
  <c r="J221" i="5"/>
  <c r="J375" i="5"/>
  <c r="J369" i="5"/>
  <c r="J321" i="5"/>
  <c r="M408" i="5"/>
  <c r="N377" i="5"/>
  <c r="K335" i="5"/>
  <c r="K412" i="5"/>
  <c r="N393" i="5"/>
  <c r="H373" i="5"/>
  <c r="K339" i="5"/>
  <c r="K372" i="5"/>
  <c r="H351" i="5"/>
  <c r="N363" i="5"/>
  <c r="N345" i="5"/>
  <c r="M351" i="5"/>
  <c r="K360" i="5"/>
  <c r="N333" i="5"/>
  <c r="N321" i="5"/>
  <c r="H323" i="5"/>
  <c r="M342" i="5"/>
  <c r="H317" i="5"/>
  <c r="M229" i="5"/>
  <c r="N313" i="5"/>
  <c r="K280" i="5"/>
  <c r="H228" i="5"/>
  <c r="H220" i="5"/>
  <c r="K300" i="5"/>
  <c r="M260" i="5"/>
  <c r="K308" i="5"/>
  <c r="N302" i="5"/>
  <c r="M273" i="5"/>
  <c r="K246" i="5"/>
  <c r="M309" i="5"/>
  <c r="M261" i="5"/>
  <c r="N400" i="5"/>
  <c r="H240" i="5"/>
  <c r="K313" i="5"/>
  <c r="M274" i="5"/>
  <c r="M382" i="5"/>
  <c r="K217" i="5"/>
  <c r="J368" i="5"/>
  <c r="M367" i="5"/>
  <c r="K332" i="5"/>
  <c r="M338" i="5"/>
  <c r="K312" i="5"/>
  <c r="K220" i="5"/>
  <c r="K271" i="5"/>
  <c r="H253" i="5"/>
  <c r="K212" i="5"/>
  <c r="H304" i="5"/>
  <c r="M365" i="5"/>
  <c r="M222" i="5"/>
  <c r="M306" i="5"/>
  <c r="M269" i="5"/>
  <c r="H379" i="5"/>
  <c r="J213" i="5"/>
  <c r="J364" i="5"/>
  <c r="N331" i="5"/>
  <c r="N372" i="5"/>
  <c r="N329" i="5"/>
  <c r="M334" i="5"/>
  <c r="K292" i="5"/>
  <c r="M301" i="5"/>
  <c r="N298" i="5"/>
  <c r="K241" i="5"/>
  <c r="H216" i="5"/>
  <c r="K397" i="5"/>
  <c r="K375" i="5"/>
  <c r="M353" i="5"/>
  <c r="M237" i="5"/>
  <c r="J381" i="5"/>
  <c r="N389" i="5"/>
  <c r="H319" i="5"/>
  <c r="K257" i="5"/>
  <c r="J385" i="5"/>
  <c r="H234" i="5"/>
  <c r="M250" i="5"/>
  <c r="H227" i="5"/>
  <c r="J391" i="5"/>
  <c r="J256" i="5"/>
  <c r="K358" i="5"/>
  <c r="H320" i="5"/>
  <c r="H331" i="5"/>
  <c r="K370" i="5"/>
  <c r="N373" i="5"/>
  <c r="M275" i="5"/>
  <c r="M293" i="5"/>
  <c r="M297" i="5"/>
  <c r="M234" i="5"/>
  <c r="M221" i="5"/>
  <c r="M214" i="5"/>
  <c r="K393" i="5"/>
  <c r="N229" i="5"/>
  <c r="M242" i="5"/>
  <c r="K244" i="5"/>
  <c r="K216" i="5"/>
  <c r="H356" i="5"/>
  <c r="K221" i="5"/>
  <c r="K317" i="5"/>
  <c r="K213" i="5"/>
  <c r="M381" i="5"/>
  <c r="H252" i="5"/>
  <c r="J348" i="5"/>
  <c r="K318" i="5"/>
  <c r="H408" i="5"/>
  <c r="M341" i="5"/>
  <c r="H236" i="5"/>
  <c r="M267" i="5"/>
  <c r="N255" i="5"/>
  <c r="M285" i="5"/>
  <c r="H300" i="5"/>
  <c r="N266" i="5"/>
  <c r="N243" i="5"/>
  <c r="H241" i="5"/>
  <c r="N230" i="5"/>
  <c r="H212" i="5"/>
  <c r="J285" i="5"/>
  <c r="J365" i="5"/>
  <c r="H363" i="5"/>
  <c r="N293" i="5"/>
  <c r="J387" i="5"/>
  <c r="J340" i="5"/>
  <c r="N304" i="5"/>
  <c r="N306" i="5"/>
  <c r="N214" i="5"/>
  <c r="H412" i="5"/>
  <c r="M282" i="5"/>
  <c r="J272" i="5"/>
  <c r="H272" i="5"/>
  <c r="K281" i="5"/>
  <c r="N413" i="5"/>
  <c r="J214" i="5"/>
  <c r="M404" i="5"/>
  <c r="K408" i="5"/>
  <c r="M347" i="5"/>
  <c r="K320" i="5"/>
  <c r="N253" i="5"/>
  <c r="K269" i="5"/>
  <c r="K275" i="5"/>
  <c r="H296" i="5"/>
  <c r="H242" i="5"/>
  <c r="K233" i="5"/>
  <c r="N226" i="5"/>
  <c r="K359" i="5"/>
  <c r="K350" i="5"/>
  <c r="H343" i="5"/>
  <c r="M321" i="5"/>
  <c r="H284" i="5"/>
  <c r="H229" i="5"/>
  <c r="J277" i="5"/>
  <c r="K362" i="5"/>
  <c r="N353" i="5"/>
  <c r="K389" i="5"/>
  <c r="H275" i="5"/>
  <c r="H267" i="5"/>
  <c r="J268" i="5"/>
  <c r="J265" i="5"/>
  <c r="J403" i="5"/>
  <c r="K401" i="5"/>
  <c r="M400" i="5"/>
  <c r="N405" i="5"/>
  <c r="N343" i="5"/>
  <c r="M343" i="5"/>
  <c r="K228" i="5"/>
  <c r="N305" i="5"/>
  <c r="N264" i="5"/>
  <c r="H292" i="5"/>
  <c r="H258" i="5"/>
  <c r="N241" i="5"/>
  <c r="M233" i="5"/>
  <c r="N222" i="5"/>
  <c r="J245" i="5"/>
  <c r="K392" i="5"/>
  <c r="K356" i="5"/>
  <c r="N257" i="5"/>
  <c r="M257" i="5"/>
  <c r="K352" i="5"/>
  <c r="K255" i="5"/>
  <c r="J373" i="5"/>
  <c r="J216" i="5"/>
  <c r="J251" i="5"/>
  <c r="J396" i="5"/>
  <c r="J335" i="5"/>
  <c r="J404" i="5"/>
  <c r="J234" i="5"/>
  <c r="J349" i="5"/>
  <c r="J345" i="5"/>
  <c r="J319" i="5"/>
  <c r="J361" i="5"/>
  <c r="J269" i="5"/>
  <c r="J244" i="5"/>
  <c r="J212" i="5"/>
  <c r="J224" i="5"/>
  <c r="J258" i="5"/>
  <c r="J343" i="5"/>
  <c r="J242" i="5"/>
  <c r="J341" i="5"/>
  <c r="J392" i="5"/>
  <c r="J363" i="5"/>
  <c r="J292" i="5"/>
  <c r="J308" i="5"/>
  <c r="J260" i="5"/>
  <c r="J232" i="5"/>
  <c r="J288" i="5"/>
  <c r="J331" i="5"/>
  <c r="J284" i="5"/>
  <c r="J359" i="5"/>
  <c r="J300" i="5"/>
  <c r="J275" i="5"/>
  <c r="J388" i="5"/>
  <c r="J296" i="5"/>
  <c r="J304" i="5"/>
  <c r="J312" i="5"/>
  <c r="J357" i="5"/>
  <c r="J327" i="5"/>
  <c r="J220" i="5"/>
  <c r="J317" i="5"/>
  <c r="J280" i="5"/>
  <c r="J412" i="5"/>
  <c r="J228" i="5"/>
  <c r="J379" i="5"/>
  <c r="J366" i="5"/>
  <c r="J236" i="5"/>
  <c r="J351" i="5"/>
  <c r="J353" i="5"/>
  <c r="J400" i="5"/>
  <c r="J372" i="5"/>
  <c r="J408" i="5"/>
  <c r="J253" i="5"/>
  <c r="J370" i="5"/>
  <c r="J211" i="5"/>
  <c r="J347" i="5"/>
  <c r="J339" i="5"/>
  <c r="J355" i="5"/>
  <c r="J382" i="5"/>
  <c r="J267" i="5"/>
  <c r="J323" i="5"/>
  <c r="G103" i="4"/>
  <c r="G111" i="4"/>
  <c r="G104" i="4"/>
  <c r="G112" i="4"/>
  <c r="G108" i="4"/>
  <c r="G105" i="4"/>
  <c r="G113" i="4"/>
  <c r="G98" i="4"/>
  <c r="G106" i="4"/>
  <c r="G100" i="4"/>
  <c r="G99" i="4"/>
  <c r="G107" i="4"/>
  <c r="F215" i="5"/>
  <c r="B215" i="5"/>
  <c r="G101" i="4"/>
  <c r="G109" i="4"/>
  <c r="G102" i="4"/>
  <c r="G110" i="4"/>
  <c r="N114" i="5"/>
  <c r="J115" i="5"/>
  <c r="M116" i="5"/>
  <c r="K117" i="5"/>
  <c r="N130" i="5"/>
  <c r="M131" i="5"/>
  <c r="M133" i="5"/>
  <c r="K134" i="5"/>
  <c r="N135" i="5"/>
  <c r="M137" i="5"/>
  <c r="K138" i="5"/>
  <c r="K142" i="5"/>
  <c r="N146" i="5"/>
  <c r="N147" i="5"/>
  <c r="N150" i="5"/>
  <c r="N151" i="5"/>
  <c r="N153" i="5"/>
  <c r="K162" i="5"/>
  <c r="M168" i="5"/>
  <c r="M180" i="5"/>
  <c r="N181" i="5"/>
  <c r="M183" i="5"/>
  <c r="J187" i="5"/>
  <c r="K188" i="5"/>
  <c r="J190" i="5"/>
  <c r="K191" i="5"/>
  <c r="N192" i="5"/>
  <c r="H201" i="5"/>
  <c r="J112" i="5"/>
  <c r="M113" i="5"/>
  <c r="M191" i="5"/>
  <c r="K201" i="5"/>
  <c r="K205" i="5"/>
  <c r="J111" i="5"/>
  <c r="K112" i="5"/>
  <c r="N113" i="5"/>
  <c r="M115" i="5"/>
  <c r="M117" i="5"/>
  <c r="J118" i="5"/>
  <c r="N131" i="5"/>
  <c r="N134" i="5"/>
  <c r="N138" i="5"/>
  <c r="N142" i="5"/>
  <c r="H157" i="5"/>
  <c r="J163" i="5"/>
  <c r="H165" i="5"/>
  <c r="N168" i="5"/>
  <c r="H173" i="5"/>
  <c r="K178" i="5"/>
  <c r="N180" i="5"/>
  <c r="N183" i="5"/>
  <c r="K187" i="5"/>
  <c r="N188" i="5"/>
  <c r="N189" i="5"/>
  <c r="K118" i="5"/>
  <c r="H119" i="5"/>
  <c r="J120" i="5"/>
  <c r="H121" i="5"/>
  <c r="H122" i="5"/>
  <c r="H125" i="5"/>
  <c r="H158" i="5"/>
  <c r="K160" i="5"/>
  <c r="K163" i="5"/>
  <c r="J164" i="5"/>
  <c r="H166" i="5"/>
  <c r="N178" i="5"/>
  <c r="M187" i="5"/>
  <c r="N191" i="5"/>
  <c r="M200" i="5"/>
  <c r="K111" i="5"/>
  <c r="M112" i="5"/>
  <c r="K130" i="5"/>
  <c r="J152" i="5"/>
  <c r="K180" i="5"/>
  <c r="N118" i="5"/>
  <c r="J119" i="5"/>
  <c r="M120" i="5"/>
  <c r="J124" i="5"/>
  <c r="H126" i="5"/>
  <c r="H149" i="5"/>
  <c r="K157" i="5"/>
  <c r="M160" i="5"/>
  <c r="M163" i="5"/>
  <c r="K165" i="5"/>
  <c r="N166" i="5"/>
  <c r="J172" i="5"/>
  <c r="K173" i="5"/>
  <c r="H174" i="5"/>
  <c r="N187" i="5"/>
  <c r="J195" i="5"/>
  <c r="H197" i="5"/>
  <c r="N200" i="5"/>
  <c r="H209" i="5"/>
  <c r="M111" i="5"/>
  <c r="N112" i="5"/>
  <c r="K114" i="5"/>
  <c r="J116" i="5"/>
  <c r="M129" i="5"/>
  <c r="K133" i="5"/>
  <c r="J135" i="5"/>
  <c r="K137" i="5"/>
  <c r="J142" i="5"/>
  <c r="M145" i="5"/>
  <c r="K150" i="5"/>
  <c r="M153" i="5"/>
  <c r="H163" i="5"/>
  <c r="N175" i="5"/>
  <c r="J182" i="5"/>
  <c r="H189" i="5"/>
  <c r="H114" i="5"/>
  <c r="M119" i="5"/>
  <c r="K121" i="5"/>
  <c r="J122" i="5"/>
  <c r="M124" i="5"/>
  <c r="K125" i="5"/>
  <c r="H129" i="5"/>
  <c r="H130" i="5"/>
  <c r="H141" i="5"/>
  <c r="H145" i="5"/>
  <c r="H146" i="5"/>
  <c r="H150" i="5"/>
  <c r="H155" i="5"/>
  <c r="N157" i="5"/>
  <c r="J158" i="5"/>
  <c r="N160" i="5"/>
  <c r="N163" i="5"/>
  <c r="M165" i="5"/>
  <c r="M172" i="5"/>
  <c r="M173" i="5"/>
  <c r="J175" i="5"/>
  <c r="M177" i="5"/>
  <c r="K195" i="5"/>
  <c r="K196" i="5"/>
  <c r="H198" i="5"/>
  <c r="J199" i="5"/>
  <c r="N111" i="5"/>
  <c r="H113" i="5"/>
  <c r="N126" i="5"/>
  <c r="M155" i="5"/>
  <c r="M184" i="5"/>
  <c r="M207" i="5"/>
  <c r="M121" i="5"/>
  <c r="K122" i="5"/>
  <c r="J123" i="5"/>
  <c r="M125" i="5"/>
  <c r="J126" i="5"/>
  <c r="J128" i="5"/>
  <c r="H133" i="5"/>
  <c r="H134" i="5"/>
  <c r="H137" i="5"/>
  <c r="H138" i="5"/>
  <c r="M140" i="5"/>
  <c r="H142" i="5"/>
  <c r="J144" i="5"/>
  <c r="K149" i="5"/>
  <c r="J155" i="5"/>
  <c r="K158" i="5"/>
  <c r="N165" i="5"/>
  <c r="J170" i="5"/>
  <c r="N173" i="5"/>
  <c r="J174" i="5"/>
  <c r="K175" i="5"/>
  <c r="M195" i="5"/>
  <c r="N196" i="5"/>
  <c r="K197" i="5"/>
  <c r="J198" i="5"/>
  <c r="J203" i="5"/>
  <c r="K208" i="5"/>
  <c r="K209" i="5"/>
  <c r="M147" i="5"/>
  <c r="K168" i="5"/>
  <c r="H181" i="5"/>
  <c r="H111" i="5"/>
  <c r="J114" i="5"/>
  <c r="H117" i="5"/>
  <c r="N122" i="5"/>
  <c r="K126" i="5"/>
  <c r="H127" i="5"/>
  <c r="M128" i="5"/>
  <c r="K129" i="5"/>
  <c r="J130" i="5"/>
  <c r="J136" i="5"/>
  <c r="K141" i="5"/>
  <c r="M144" i="5"/>
  <c r="K145" i="5"/>
  <c r="J146" i="5"/>
  <c r="J147" i="5"/>
  <c r="M149" i="5"/>
  <c r="J150" i="5"/>
  <c r="J151" i="5"/>
  <c r="K155" i="5"/>
  <c r="N158" i="5"/>
  <c r="J168" i="5"/>
  <c r="K170" i="5"/>
  <c r="H171" i="5"/>
  <c r="M175" i="5"/>
  <c r="N176" i="5"/>
  <c r="J180" i="5"/>
  <c r="H182" i="5"/>
  <c r="J183" i="5"/>
  <c r="K184" i="5"/>
  <c r="H193" i="5"/>
  <c r="N195" i="5"/>
  <c r="N197" i="5"/>
  <c r="K198" i="5"/>
  <c r="M203" i="5"/>
  <c r="K207" i="5"/>
  <c r="N209" i="5"/>
  <c r="H112" i="5"/>
  <c r="J113" i="5"/>
  <c r="H115" i="5"/>
  <c r="H118" i="5"/>
  <c r="J131" i="5"/>
  <c r="J134" i="5"/>
  <c r="M136" i="5"/>
  <c r="J138" i="5"/>
  <c r="M141" i="5"/>
  <c r="J143" i="5"/>
  <c r="K146" i="5"/>
  <c r="M151" i="5"/>
  <c r="J162" i="5"/>
  <c r="N170" i="5"/>
  <c r="K183" i="5"/>
  <c r="J191" i="5"/>
  <c r="K113" i="5"/>
  <c r="M206" i="5"/>
  <c r="N193" i="5"/>
  <c r="J117" i="5"/>
  <c r="M138" i="5"/>
  <c r="M198" i="5"/>
  <c r="J145" i="5"/>
  <c r="H175" i="5"/>
  <c r="M122" i="5"/>
  <c r="J165" i="5"/>
  <c r="K154" i="5"/>
  <c r="J197" i="5"/>
  <c r="N179" i="5"/>
  <c r="N172" i="5"/>
  <c r="K193" i="5"/>
  <c r="J167" i="5"/>
  <c r="K156" i="5"/>
  <c r="N194" i="5"/>
  <c r="J185" i="5"/>
  <c r="N206" i="5"/>
  <c r="N203" i="5"/>
  <c r="M188" i="5"/>
  <c r="M176" i="5"/>
  <c r="K143" i="5"/>
  <c r="M139" i="5"/>
  <c r="H162" i="5"/>
  <c r="M135" i="5"/>
  <c r="H153" i="5"/>
  <c r="M132" i="5"/>
  <c r="H144" i="5"/>
  <c r="K119" i="5"/>
  <c r="N129" i="5"/>
  <c r="K116" i="5"/>
  <c r="H186" i="5"/>
  <c r="N139" i="5"/>
  <c r="J160" i="5"/>
  <c r="H151" i="5"/>
  <c r="K144" i="5"/>
  <c r="N116" i="5"/>
  <c r="H176" i="5"/>
  <c r="N141" i="5"/>
  <c r="M202" i="5"/>
  <c r="H191" i="5"/>
  <c r="H116" i="5"/>
  <c r="J137" i="5"/>
  <c r="M196" i="5"/>
  <c r="J141" i="5"/>
  <c r="M174" i="5"/>
  <c r="J121" i="5"/>
  <c r="H160" i="5"/>
  <c r="N154" i="5"/>
  <c r="M197" i="5"/>
  <c r="K161" i="5"/>
  <c r="H196" i="5"/>
  <c r="N202" i="5"/>
  <c r="M193" i="5"/>
  <c r="K181" i="5"/>
  <c r="H164" i="5"/>
  <c r="M156" i="5"/>
  <c r="M190" i="5"/>
  <c r="K185" i="5"/>
  <c r="H148" i="5"/>
  <c r="J205" i="5"/>
  <c r="H200" i="5"/>
  <c r="J177" i="5"/>
  <c r="H202" i="5"/>
  <c r="H169" i="5"/>
  <c r="M143" i="5"/>
  <c r="M123" i="5"/>
  <c r="M127" i="5"/>
  <c r="K128" i="5"/>
  <c r="N127" i="5"/>
  <c r="H190" i="5"/>
  <c r="N184" i="5"/>
  <c r="H207" i="5"/>
  <c r="M134" i="5"/>
  <c r="H177" i="5"/>
  <c r="J140" i="5"/>
  <c r="K172" i="5"/>
  <c r="N119" i="5"/>
  <c r="J157" i="5"/>
  <c r="J169" i="5"/>
  <c r="N207" i="5"/>
  <c r="K190" i="5"/>
  <c r="M161" i="5"/>
  <c r="J201" i="5"/>
  <c r="M192" i="5"/>
  <c r="M181" i="5"/>
  <c r="K164" i="5"/>
  <c r="N156" i="5"/>
  <c r="N190" i="5"/>
  <c r="M185" i="5"/>
  <c r="K148" i="5"/>
  <c r="M205" i="5"/>
  <c r="J200" i="5"/>
  <c r="N177" i="5"/>
  <c r="N201" i="5"/>
  <c r="N185" i="5"/>
  <c r="M166" i="5"/>
  <c r="N143" i="5"/>
  <c r="H132" i="5"/>
  <c r="H140" i="5"/>
  <c r="N123" i="5"/>
  <c r="N144" i="5"/>
  <c r="K115" i="5"/>
  <c r="N125" i="5"/>
  <c r="K202" i="5"/>
  <c r="M167" i="5"/>
  <c r="H192" i="5"/>
  <c r="K139" i="5"/>
  <c r="N174" i="5"/>
  <c r="H187" i="5"/>
  <c r="H180" i="5"/>
  <c r="H194" i="5"/>
  <c r="J133" i="5"/>
  <c r="M170" i="5"/>
  <c r="M130" i="5"/>
  <c r="J149" i="5"/>
  <c r="H195" i="5"/>
  <c r="H120" i="5"/>
  <c r="K169" i="5"/>
  <c r="H206" i="5"/>
  <c r="H188" i="5"/>
  <c r="N161" i="5"/>
  <c r="J196" i="5"/>
  <c r="J171" i="5"/>
  <c r="M201" i="5"/>
  <c r="K186" i="5"/>
  <c r="M178" i="5"/>
  <c r="M164" i="5"/>
  <c r="H152" i="5"/>
  <c r="J186" i="5"/>
  <c r="N208" i="5"/>
  <c r="N148" i="5"/>
  <c r="M204" i="5"/>
  <c r="M199" i="5"/>
  <c r="J209" i="5"/>
  <c r="K199" i="5"/>
  <c r="K182" i="5"/>
  <c r="H143" i="5"/>
  <c r="K132" i="5"/>
  <c r="K153" i="5"/>
  <c r="K147" i="5"/>
  <c r="K140" i="5"/>
  <c r="J132" i="5"/>
  <c r="N149" i="5"/>
  <c r="K124" i="5"/>
  <c r="M209" i="5"/>
  <c r="J179" i="5"/>
  <c r="N132" i="5"/>
  <c r="N140" i="5"/>
  <c r="K123" i="5"/>
  <c r="N145" i="5"/>
  <c r="H131" i="5"/>
  <c r="H183" i="5"/>
  <c r="N204" i="5"/>
  <c r="N155" i="5"/>
  <c r="H128" i="5"/>
  <c r="M158" i="5"/>
  <c r="N169" i="5"/>
  <c r="J188" i="5"/>
  <c r="J208" i="5"/>
  <c r="N171" i="5"/>
  <c r="H156" i="5"/>
  <c r="K159" i="5"/>
  <c r="N199" i="5"/>
  <c r="M208" i="5"/>
  <c r="K166" i="5"/>
  <c r="K131" i="5"/>
  <c r="K174" i="5"/>
  <c r="K120" i="5"/>
  <c r="H135" i="5"/>
  <c r="M171" i="5"/>
  <c r="H185" i="5"/>
  <c r="H123" i="5"/>
  <c r="H159" i="5"/>
  <c r="J129" i="5"/>
  <c r="M126" i="5"/>
  <c r="H205" i="5"/>
  <c r="M169" i="5"/>
  <c r="N205" i="5"/>
  <c r="H208" i="5"/>
  <c r="M182" i="5"/>
  <c r="K171" i="5"/>
  <c r="J207" i="5"/>
  <c r="H184" i="5"/>
  <c r="H178" i="5"/>
  <c r="N164" i="5"/>
  <c r="K152" i="5"/>
  <c r="J159" i="5"/>
  <c r="J148" i="5"/>
  <c r="J202" i="5"/>
  <c r="K194" i="5"/>
  <c r="J194" i="5"/>
  <c r="J166" i="5"/>
  <c r="K151" i="5"/>
  <c r="J127" i="5"/>
  <c r="N121" i="5"/>
  <c r="M162" i="5"/>
  <c r="K200" i="5"/>
  <c r="K203" i="5"/>
  <c r="N182" i="5"/>
  <c r="M152" i="5"/>
  <c r="M148" i="5"/>
  <c r="J189" i="5"/>
  <c r="H136" i="5"/>
  <c r="N128" i="5"/>
  <c r="M118" i="5"/>
  <c r="J153" i="5"/>
  <c r="H168" i="5"/>
  <c r="H203" i="5"/>
  <c r="M150" i="5"/>
  <c r="M114" i="5"/>
  <c r="J125" i="5"/>
  <c r="H179" i="5"/>
  <c r="M186" i="5"/>
  <c r="M154" i="5"/>
  <c r="J161" i="5"/>
  <c r="K179" i="5"/>
  <c r="K177" i="5"/>
  <c r="K167" i="5"/>
  <c r="J184" i="5"/>
  <c r="J178" i="5"/>
  <c r="N152" i="5"/>
  <c r="M159" i="5"/>
  <c r="N167" i="5"/>
  <c r="H204" i="5"/>
  <c r="K206" i="5"/>
  <c r="J206" i="5"/>
  <c r="K189" i="5"/>
  <c r="J176" i="5"/>
  <c r="H154" i="5"/>
  <c r="H139" i="5"/>
  <c r="K136" i="5"/>
  <c r="N162" i="5"/>
  <c r="N124" i="5"/>
  <c r="N137" i="5"/>
  <c r="N115" i="5"/>
  <c r="H147" i="5"/>
  <c r="M142" i="5"/>
  <c r="H199" i="5"/>
  <c r="M146" i="5"/>
  <c r="K192" i="5"/>
  <c r="H124" i="5"/>
  <c r="J173" i="5"/>
  <c r="N186" i="5"/>
  <c r="J154" i="5"/>
  <c r="N198" i="5"/>
  <c r="H161" i="5"/>
  <c r="M179" i="5"/>
  <c r="H172" i="5"/>
  <c r="J193" i="5"/>
  <c r="J181" i="5"/>
  <c r="J156" i="5"/>
  <c r="M194" i="5"/>
  <c r="N159" i="5"/>
  <c r="H167" i="5"/>
  <c r="J204" i="5"/>
  <c r="K204" i="5"/>
  <c r="J192" i="5"/>
  <c r="M189" i="5"/>
  <c r="K176" i="5"/>
  <c r="J139" i="5"/>
  <c r="K127" i="5"/>
  <c r="N136" i="5"/>
  <c r="H170" i="5"/>
  <c r="K135" i="5"/>
  <c r="M157" i="5"/>
  <c r="N120" i="5"/>
  <c r="N133" i="5"/>
  <c r="N117" i="5"/>
  <c r="J7" i="5"/>
  <c r="K14" i="5"/>
  <c r="M17" i="5"/>
  <c r="J20" i="5"/>
  <c r="K23" i="5"/>
  <c r="K30" i="5"/>
  <c r="M33" i="5"/>
  <c r="H34" i="5"/>
  <c r="J36" i="5"/>
  <c r="K39" i="5"/>
  <c r="M48" i="5"/>
  <c r="K51" i="5"/>
  <c r="N55" i="5"/>
  <c r="K58" i="5"/>
  <c r="M60" i="5"/>
  <c r="J63" i="5"/>
  <c r="N67" i="5"/>
  <c r="K70" i="5"/>
  <c r="M72" i="5"/>
  <c r="J77" i="5"/>
  <c r="J79" i="5"/>
  <c r="M81" i="5"/>
  <c r="H82" i="5"/>
  <c r="K83" i="5"/>
  <c r="M87" i="5"/>
  <c r="J90" i="5"/>
  <c r="N91" i="5"/>
  <c r="K94" i="5"/>
  <c r="M96" i="5"/>
  <c r="H97" i="5"/>
  <c r="J101" i="5"/>
  <c r="K103" i="5"/>
  <c r="N107" i="5"/>
  <c r="J108" i="5"/>
  <c r="M5" i="5"/>
  <c r="H109" i="5"/>
  <c r="J23" i="5"/>
  <c r="N7" i="5"/>
  <c r="J11" i="5"/>
  <c r="M14" i="5"/>
  <c r="H15" i="5"/>
  <c r="N17" i="5"/>
  <c r="H18" i="5"/>
  <c r="M20" i="5"/>
  <c r="J21" i="5"/>
  <c r="N23" i="5"/>
  <c r="J27" i="5"/>
  <c r="M30" i="5"/>
  <c r="H31" i="5"/>
  <c r="M36" i="5"/>
  <c r="J37" i="5"/>
  <c r="N39" i="5"/>
  <c r="J43" i="5"/>
  <c r="K46" i="5"/>
  <c r="J49" i="5"/>
  <c r="M51" i="5"/>
  <c r="J54" i="5"/>
  <c r="J56" i="5"/>
  <c r="M58" i="5"/>
  <c r="H59" i="5"/>
  <c r="J61" i="5"/>
  <c r="K63" i="5"/>
  <c r="J66" i="5"/>
  <c r="J68" i="5"/>
  <c r="M70" i="5"/>
  <c r="H71" i="5"/>
  <c r="J75" i="5"/>
  <c r="M77" i="5"/>
  <c r="H78" i="5"/>
  <c r="K79" i="5"/>
  <c r="M83" i="5"/>
  <c r="J86" i="5"/>
  <c r="N87" i="5"/>
  <c r="K90" i="5"/>
  <c r="J92" i="5"/>
  <c r="M94" i="5"/>
  <c r="H95" i="5"/>
  <c r="J99" i="5"/>
  <c r="M101" i="5"/>
  <c r="H102" i="5"/>
  <c r="M103" i="5"/>
  <c r="J106" i="5"/>
  <c r="M108" i="5"/>
  <c r="N5" i="5"/>
  <c r="N4" i="5"/>
  <c r="J8" i="5"/>
  <c r="K11" i="5"/>
  <c r="K18" i="5"/>
  <c r="M21" i="5"/>
  <c r="J24" i="5"/>
  <c r="K27" i="5"/>
  <c r="K34" i="5"/>
  <c r="M37" i="5"/>
  <c r="H38" i="5"/>
  <c r="J40" i="5"/>
  <c r="K43" i="5"/>
  <c r="M46" i="5"/>
  <c r="H47" i="5"/>
  <c r="M49" i="5"/>
  <c r="H50" i="5"/>
  <c r="N51" i="5"/>
  <c r="K54" i="5"/>
  <c r="M56" i="5"/>
  <c r="M61" i="5"/>
  <c r="H62" i="5"/>
  <c r="M63" i="5"/>
  <c r="K66" i="5"/>
  <c r="M68" i="5"/>
  <c r="J73" i="5"/>
  <c r="K75" i="5"/>
  <c r="M79" i="5"/>
  <c r="J82" i="5"/>
  <c r="N83" i="5"/>
  <c r="K86" i="5"/>
  <c r="J88" i="5"/>
  <c r="M90" i="5"/>
  <c r="M92" i="5"/>
  <c r="H93" i="5"/>
  <c r="J97" i="5"/>
  <c r="K99" i="5"/>
  <c r="N103" i="5"/>
  <c r="K106" i="5"/>
  <c r="M6" i="5"/>
  <c r="M4" i="5"/>
  <c r="M8" i="5"/>
  <c r="J9" i="5"/>
  <c r="N11" i="5"/>
  <c r="J15" i="5"/>
  <c r="M18" i="5"/>
  <c r="H19" i="5"/>
  <c r="N21" i="5"/>
  <c r="H22" i="5"/>
  <c r="M24" i="5"/>
  <c r="J25" i="5"/>
  <c r="N27" i="5"/>
  <c r="J31" i="5"/>
  <c r="M34" i="5"/>
  <c r="H35" i="5"/>
  <c r="M40" i="5"/>
  <c r="J41" i="5"/>
  <c r="N43" i="5"/>
  <c r="J52" i="5"/>
  <c r="M54" i="5"/>
  <c r="H55" i="5"/>
  <c r="J59" i="5"/>
  <c r="N63" i="5"/>
  <c r="M66" i="5"/>
  <c r="H67" i="5"/>
  <c r="J71" i="5"/>
  <c r="M73" i="5"/>
  <c r="H74" i="5"/>
  <c r="M75" i="5"/>
  <c r="J78" i="5"/>
  <c r="N79" i="5"/>
  <c r="K82" i="5"/>
  <c r="J84" i="5"/>
  <c r="M86" i="5"/>
  <c r="M88" i="5"/>
  <c r="H89" i="5"/>
  <c r="H91" i="5"/>
  <c r="J95" i="5"/>
  <c r="M97" i="5"/>
  <c r="H98" i="5"/>
  <c r="M99" i="5"/>
  <c r="J102" i="5"/>
  <c r="J104" i="5"/>
  <c r="M106" i="5"/>
  <c r="H107" i="5"/>
  <c r="J109" i="5"/>
  <c r="K4" i="5"/>
  <c r="H11" i="5"/>
  <c r="N13" i="5"/>
  <c r="M16" i="5"/>
  <c r="N19" i="5"/>
  <c r="N29" i="5"/>
  <c r="M9" i="5"/>
  <c r="J12" i="5"/>
  <c r="K15" i="5"/>
  <c r="K22" i="5"/>
  <c r="M25" i="5"/>
  <c r="J28" i="5"/>
  <c r="K31" i="5"/>
  <c r="K38" i="5"/>
  <c r="M41" i="5"/>
  <c r="H42" i="5"/>
  <c r="J44" i="5"/>
  <c r="J47" i="5"/>
  <c r="K50" i="5"/>
  <c r="M52" i="5"/>
  <c r="J57" i="5"/>
  <c r="K59" i="5"/>
  <c r="J62" i="5"/>
  <c r="J64" i="5"/>
  <c r="J69" i="5"/>
  <c r="K71" i="5"/>
  <c r="N75" i="5"/>
  <c r="K78" i="5"/>
  <c r="J80" i="5"/>
  <c r="M82" i="5"/>
  <c r="M84" i="5"/>
  <c r="H85" i="5"/>
  <c r="H87" i="5"/>
  <c r="J93" i="5"/>
  <c r="K95" i="5"/>
  <c r="N99" i="5"/>
  <c r="K102" i="5"/>
  <c r="M104" i="5"/>
  <c r="H105" i="5"/>
  <c r="M109" i="5"/>
  <c r="J4" i="5"/>
  <c r="H30" i="5"/>
  <c r="J33" i="5"/>
  <c r="J39" i="5"/>
  <c r="J110" i="5"/>
  <c r="N9" i="5"/>
  <c r="H10" i="5"/>
  <c r="M12" i="5"/>
  <c r="J13" i="5"/>
  <c r="N15" i="5"/>
  <c r="J19" i="5"/>
  <c r="M22" i="5"/>
  <c r="H23" i="5"/>
  <c r="N25" i="5"/>
  <c r="H26" i="5"/>
  <c r="M28" i="5"/>
  <c r="J29" i="5"/>
  <c r="N31" i="5"/>
  <c r="J35" i="5"/>
  <c r="M38" i="5"/>
  <c r="H39" i="5"/>
  <c r="M44" i="5"/>
  <c r="K47" i="5"/>
  <c r="M50" i="5"/>
  <c r="H51" i="5"/>
  <c r="J55" i="5"/>
  <c r="M57" i="5"/>
  <c r="H58" i="5"/>
  <c r="M59" i="5"/>
  <c r="K62" i="5"/>
  <c r="M64" i="5"/>
  <c r="J67" i="5"/>
  <c r="M69" i="5"/>
  <c r="H70" i="5"/>
  <c r="M71" i="5"/>
  <c r="J74" i="5"/>
  <c r="J76" i="5"/>
  <c r="M78" i="5"/>
  <c r="M80" i="5"/>
  <c r="H81" i="5"/>
  <c r="H83" i="5"/>
  <c r="J89" i="5"/>
  <c r="J91" i="5"/>
  <c r="M93" i="5"/>
  <c r="H94" i="5"/>
  <c r="M95" i="5"/>
  <c r="J98" i="5"/>
  <c r="J100" i="5"/>
  <c r="M102" i="5"/>
  <c r="H103" i="5"/>
  <c r="J107" i="5"/>
  <c r="H5" i="5"/>
  <c r="H4" i="5"/>
  <c r="J17" i="5"/>
  <c r="H27" i="5"/>
  <c r="N35" i="5"/>
  <c r="N110" i="5"/>
  <c r="H7" i="5"/>
  <c r="K10" i="5"/>
  <c r="M13" i="5"/>
  <c r="J16" i="5"/>
  <c r="K19" i="5"/>
  <c r="K26" i="5"/>
  <c r="M29" i="5"/>
  <c r="J32" i="5"/>
  <c r="K35" i="5"/>
  <c r="K42" i="5"/>
  <c r="J45" i="5"/>
  <c r="N47" i="5"/>
  <c r="J53" i="5"/>
  <c r="K55" i="5"/>
  <c r="N59" i="5"/>
  <c r="M62" i="5"/>
  <c r="H63" i="5"/>
  <c r="J65" i="5"/>
  <c r="K67" i="5"/>
  <c r="N71" i="5"/>
  <c r="K74" i="5"/>
  <c r="M76" i="5"/>
  <c r="H77" i="5"/>
  <c r="H79" i="5"/>
  <c r="J85" i="5"/>
  <c r="J87" i="5"/>
  <c r="M89" i="5"/>
  <c r="H90" i="5"/>
  <c r="K91" i="5"/>
  <c r="N95" i="5"/>
  <c r="K98" i="5"/>
  <c r="M100" i="5"/>
  <c r="H101" i="5"/>
  <c r="J105" i="5"/>
  <c r="K107" i="5"/>
  <c r="H14" i="5"/>
  <c r="M26" i="5"/>
  <c r="M32" i="5"/>
  <c r="H43" i="5"/>
  <c r="M53" i="5"/>
  <c r="M55" i="5"/>
  <c r="H66" i="5"/>
  <c r="J70" i="5"/>
  <c r="J83" i="5"/>
  <c r="J96" i="5"/>
  <c r="H106" i="5"/>
  <c r="M42" i="5"/>
  <c r="J51" i="5"/>
  <c r="M65" i="5"/>
  <c r="M67" i="5"/>
  <c r="J81" i="5"/>
  <c r="M105" i="5"/>
  <c r="M107" i="5"/>
  <c r="M85" i="5"/>
  <c r="J94" i="5"/>
  <c r="J103" i="5"/>
  <c r="M45" i="5"/>
  <c r="K87" i="5"/>
  <c r="J48" i="5"/>
  <c r="M91" i="5"/>
  <c r="J60" i="5"/>
  <c r="H86" i="5"/>
  <c r="H54" i="5"/>
  <c r="J72" i="5"/>
  <c r="M10" i="5"/>
  <c r="H46" i="5"/>
  <c r="H99" i="5"/>
  <c r="H75" i="5"/>
  <c r="J58" i="5"/>
  <c r="M74" i="5"/>
  <c r="M98" i="5"/>
  <c r="J5" i="5"/>
  <c r="K97" i="5"/>
  <c r="N72" i="5"/>
  <c r="M11" i="5"/>
  <c r="N16" i="5"/>
  <c r="H65" i="5"/>
  <c r="K105" i="5"/>
  <c r="H13" i="5"/>
  <c r="N52" i="5"/>
  <c r="M47" i="5"/>
  <c r="N36" i="5"/>
  <c r="M15" i="5"/>
  <c r="H110" i="5"/>
  <c r="N104" i="5"/>
  <c r="N96" i="5"/>
  <c r="N109" i="5"/>
  <c r="K84" i="5"/>
  <c r="K68" i="5"/>
  <c r="K52" i="5"/>
  <c r="K36" i="5"/>
  <c r="K8" i="5"/>
  <c r="K41" i="5"/>
  <c r="N30" i="5"/>
  <c r="K9" i="5"/>
  <c r="H64" i="5"/>
  <c r="H32" i="5"/>
  <c r="J26" i="5"/>
  <c r="J22" i="5"/>
  <c r="H56" i="5"/>
  <c r="H108" i="5"/>
  <c r="K57" i="5"/>
  <c r="N34" i="5"/>
  <c r="H76" i="5"/>
  <c r="H17" i="5"/>
  <c r="N85" i="5"/>
  <c r="N37" i="5"/>
  <c r="N42" i="5"/>
  <c r="N10" i="5"/>
  <c r="H37" i="5"/>
  <c r="N66" i="5"/>
  <c r="K7" i="5"/>
  <c r="N58" i="5"/>
  <c r="K85" i="5"/>
  <c r="N12" i="5"/>
  <c r="M35" i="5"/>
  <c r="H41" i="5"/>
  <c r="K109" i="5"/>
  <c r="H104" i="5"/>
  <c r="H96" i="5"/>
  <c r="N105" i="5"/>
  <c r="N81" i="5"/>
  <c r="N65" i="5"/>
  <c r="N49" i="5"/>
  <c r="N33" i="5"/>
  <c r="K65" i="5"/>
  <c r="N50" i="5"/>
  <c r="K29" i="5"/>
  <c r="N18" i="5"/>
  <c r="H60" i="5"/>
  <c r="H28" i="5"/>
  <c r="H6" i="5"/>
  <c r="H100" i="5"/>
  <c r="M7" i="5"/>
  <c r="J34" i="5"/>
  <c r="N69" i="5"/>
  <c r="H36" i="5"/>
  <c r="N82" i="5"/>
  <c r="N60" i="5"/>
  <c r="K101" i="5"/>
  <c r="H21" i="5"/>
  <c r="H53" i="5"/>
  <c r="N80" i="5"/>
  <c r="N98" i="5"/>
  <c r="M19" i="5"/>
  <c r="N40" i="5"/>
  <c r="N102" i="5"/>
  <c r="N101" i="5"/>
  <c r="K80" i="5"/>
  <c r="K64" i="5"/>
  <c r="K48" i="5"/>
  <c r="K32" i="5"/>
  <c r="K49" i="5"/>
  <c r="N38" i="5"/>
  <c r="K17" i="5"/>
  <c r="H88" i="5"/>
  <c r="H24" i="5"/>
  <c r="J18" i="5"/>
  <c r="N73" i="5"/>
  <c r="J50" i="5"/>
  <c r="J30" i="5"/>
  <c r="H61" i="5"/>
  <c r="N54" i="5"/>
  <c r="N90" i="5"/>
  <c r="K5" i="5"/>
  <c r="H45" i="5"/>
  <c r="N64" i="5"/>
  <c r="K89" i="5"/>
  <c r="N6" i="5"/>
  <c r="J38" i="5"/>
  <c r="N78" i="5"/>
  <c r="M110" i="5"/>
  <c r="K104" i="5"/>
  <c r="K96" i="5"/>
  <c r="N97" i="5"/>
  <c r="N77" i="5"/>
  <c r="N61" i="5"/>
  <c r="N45" i="5"/>
  <c r="K28" i="5"/>
  <c r="K61" i="5"/>
  <c r="K37" i="5"/>
  <c r="N26" i="5"/>
  <c r="H84" i="5"/>
  <c r="H52" i="5"/>
  <c r="H20" i="5"/>
  <c r="J14" i="5"/>
  <c r="H92" i="5"/>
  <c r="H12" i="5"/>
  <c r="H57" i="5"/>
  <c r="K69" i="5"/>
  <c r="H49" i="5"/>
  <c r="N48" i="5"/>
  <c r="K77" i="5"/>
  <c r="N94" i="5"/>
  <c r="M39" i="5"/>
  <c r="N44" i="5"/>
  <c r="N84" i="5"/>
  <c r="K93" i="5"/>
  <c r="H25" i="5"/>
  <c r="H73" i="5"/>
  <c r="N108" i="5"/>
  <c r="N100" i="5"/>
  <c r="N92" i="5"/>
  <c r="N93" i="5"/>
  <c r="K76" i="5"/>
  <c r="K60" i="5"/>
  <c r="K44" i="5"/>
  <c r="K24" i="5"/>
  <c r="N46" i="5"/>
  <c r="K25" i="5"/>
  <c r="N14" i="5"/>
  <c r="H80" i="5"/>
  <c r="H48" i="5"/>
  <c r="H16" i="5"/>
  <c r="J10" i="5"/>
  <c r="N20" i="5"/>
  <c r="J46" i="5"/>
  <c r="H33" i="5"/>
  <c r="K81" i="5"/>
  <c r="M23" i="5"/>
  <c r="J42" i="5"/>
  <c r="N74" i="5"/>
  <c r="N88" i="5"/>
  <c r="N24" i="5"/>
  <c r="N68" i="5"/>
  <c r="N89" i="5"/>
  <c r="N57" i="5"/>
  <c r="N41" i="5"/>
  <c r="K20" i="5"/>
  <c r="K73" i="5"/>
  <c r="K45" i="5"/>
  <c r="K13" i="5"/>
  <c r="H44" i="5"/>
  <c r="M27" i="5"/>
  <c r="K108" i="5"/>
  <c r="K92" i="5"/>
  <c r="N53" i="5"/>
  <c r="K53" i="5"/>
  <c r="K21" i="5"/>
  <c r="J6" i="5"/>
  <c r="N106" i="5"/>
  <c r="M43" i="5"/>
  <c r="N32" i="5"/>
  <c r="N76" i="5"/>
  <c r="K110" i="5"/>
  <c r="H29" i="5"/>
  <c r="H69" i="5"/>
  <c r="N62" i="5"/>
  <c r="H9" i="5"/>
  <c r="N56" i="5"/>
  <c r="K88" i="5"/>
  <c r="K72" i="5"/>
  <c r="K56" i="5"/>
  <c r="K40" i="5"/>
  <c r="K16" i="5"/>
  <c r="K33" i="5"/>
  <c r="N22" i="5"/>
  <c r="H72" i="5"/>
  <c r="H40" i="5"/>
  <c r="H8" i="5"/>
  <c r="K6" i="5"/>
  <c r="N86" i="5"/>
  <c r="N70" i="5"/>
  <c r="N28" i="5"/>
  <c r="N8" i="5"/>
  <c r="M31" i="5"/>
  <c r="K100" i="5"/>
  <c r="K12" i="5"/>
  <c r="H68" i="5"/>
  <c r="F213" i="5"/>
  <c r="B213" i="5"/>
  <c r="F212" i="5"/>
  <c r="B212" i="5"/>
  <c r="F211" i="5"/>
  <c r="B211" i="5"/>
  <c r="F210" i="5"/>
  <c r="B210" i="5"/>
  <c r="F214" i="5"/>
  <c r="B214" i="5"/>
  <c r="B116" i="4"/>
  <c r="A108" i="4"/>
  <c r="A100" i="4"/>
  <c r="F8" i="5"/>
  <c r="B8" i="5"/>
  <c r="A107" i="4"/>
  <c r="A99" i="4"/>
  <c r="A106" i="4"/>
  <c r="A98" i="4"/>
  <c r="F6" i="5"/>
  <c r="B6" i="5"/>
  <c r="A113" i="4"/>
  <c r="A105" i="4"/>
  <c r="F4" i="5"/>
  <c r="B4" i="5"/>
  <c r="A103" i="4"/>
  <c r="A112" i="4"/>
  <c r="A104" i="4"/>
  <c r="A110" i="4"/>
  <c r="A102" i="4"/>
  <c r="A109" i="4"/>
  <c r="A101" i="4"/>
  <c r="F9" i="5"/>
  <c r="B9" i="5"/>
  <c r="A111" i="4"/>
  <c r="R21" i="13"/>
  <c r="F309" i="5"/>
  <c r="B309" i="5"/>
  <c r="F409" i="5"/>
  <c r="B409" i="5"/>
  <c r="F264" i="5"/>
  <c r="B264" i="5"/>
  <c r="F364" i="5"/>
  <c r="B364" i="5"/>
  <c r="F239" i="5"/>
  <c r="B239" i="5"/>
  <c r="F339" i="5"/>
  <c r="B339" i="5"/>
  <c r="F408" i="5"/>
  <c r="B408" i="5"/>
  <c r="F308" i="5"/>
  <c r="B308" i="5"/>
  <c r="F391" i="5"/>
  <c r="B391" i="5"/>
  <c r="F291" i="5"/>
  <c r="B291" i="5"/>
  <c r="F318" i="5"/>
  <c r="B318" i="5"/>
  <c r="F218" i="5"/>
  <c r="B218" i="5"/>
  <c r="F352" i="5"/>
  <c r="B352" i="5"/>
  <c r="F252" i="5"/>
  <c r="B252" i="5"/>
  <c r="F326" i="5"/>
  <c r="B326" i="5"/>
  <c r="F226" i="5"/>
  <c r="B226" i="5"/>
  <c r="F303" i="5"/>
  <c r="B303" i="5"/>
  <c r="F403" i="5"/>
  <c r="B403" i="5"/>
  <c r="F301" i="5"/>
  <c r="B301" i="5"/>
  <c r="F401" i="5"/>
  <c r="B401" i="5"/>
  <c r="F237" i="5"/>
  <c r="B237" i="5"/>
  <c r="F337" i="5"/>
  <c r="B337" i="5"/>
  <c r="F344" i="5"/>
  <c r="B344" i="5"/>
  <c r="F244" i="5"/>
  <c r="B244" i="5"/>
  <c r="F327" i="5"/>
  <c r="B327" i="5"/>
  <c r="F227" i="5"/>
  <c r="B227" i="5"/>
  <c r="F382" i="5"/>
  <c r="B382" i="5"/>
  <c r="F282" i="5"/>
  <c r="B282" i="5"/>
  <c r="F365" i="5"/>
  <c r="B365" i="5"/>
  <c r="F265" i="5"/>
  <c r="B265" i="5"/>
  <c r="F356" i="5"/>
  <c r="B356" i="5"/>
  <c r="F256" i="5"/>
  <c r="B256" i="5"/>
  <c r="F295" i="5"/>
  <c r="B295" i="5"/>
  <c r="F395" i="5"/>
  <c r="B395" i="5"/>
  <c r="F231" i="5"/>
  <c r="B231" i="5"/>
  <c r="F331" i="5"/>
  <c r="B331" i="5"/>
  <c r="F293" i="5"/>
  <c r="B293" i="5"/>
  <c r="F393" i="5"/>
  <c r="B393" i="5"/>
  <c r="F229" i="5"/>
  <c r="B229" i="5"/>
  <c r="F329" i="5"/>
  <c r="B329" i="5"/>
  <c r="F300" i="5"/>
  <c r="B300" i="5"/>
  <c r="F400" i="5"/>
  <c r="B400" i="5"/>
  <c r="F236" i="5"/>
  <c r="B236" i="5"/>
  <c r="F336" i="5"/>
  <c r="B336" i="5"/>
  <c r="F383" i="5"/>
  <c r="B383" i="5"/>
  <c r="F283" i="5"/>
  <c r="B283" i="5"/>
  <c r="F319" i="5"/>
  <c r="B319" i="5"/>
  <c r="F219" i="5"/>
  <c r="B219" i="5"/>
  <c r="F374" i="5"/>
  <c r="B374" i="5"/>
  <c r="F274" i="5"/>
  <c r="B274" i="5"/>
  <c r="F254" i="5"/>
  <c r="B254" i="5"/>
  <c r="F354" i="5"/>
  <c r="B354" i="5"/>
  <c r="F357" i="5"/>
  <c r="B357" i="5"/>
  <c r="F257" i="5"/>
  <c r="B257" i="5"/>
  <c r="F372" i="5"/>
  <c r="B372" i="5"/>
  <c r="F272" i="5"/>
  <c r="B272" i="5"/>
  <c r="F335" i="5"/>
  <c r="B335" i="5"/>
  <c r="F235" i="5"/>
  <c r="B235" i="5"/>
  <c r="F248" i="5"/>
  <c r="B248" i="5"/>
  <c r="F348" i="5"/>
  <c r="B348" i="5"/>
  <c r="F285" i="5"/>
  <c r="B285" i="5"/>
  <c r="F385" i="5"/>
  <c r="B385" i="5"/>
  <c r="F392" i="5"/>
  <c r="B392" i="5"/>
  <c r="F292" i="5"/>
  <c r="B292" i="5"/>
  <c r="F375" i="5"/>
  <c r="B375" i="5"/>
  <c r="F275" i="5"/>
  <c r="B275" i="5"/>
  <c r="F413" i="5"/>
  <c r="B413" i="5"/>
  <c r="F313" i="5"/>
  <c r="B313" i="5"/>
  <c r="F238" i="5"/>
  <c r="B238" i="5"/>
  <c r="F338" i="5"/>
  <c r="B338" i="5"/>
  <c r="F373" i="5"/>
  <c r="B373" i="5"/>
  <c r="F273" i="5"/>
  <c r="B273" i="5"/>
  <c r="F412" i="5"/>
  <c r="B412" i="5"/>
  <c r="F312" i="5"/>
  <c r="B312" i="5"/>
  <c r="F287" i="5"/>
  <c r="B287" i="5"/>
  <c r="F387" i="5"/>
  <c r="B387" i="5"/>
  <c r="F223" i="5"/>
  <c r="B223" i="5"/>
  <c r="F323" i="5"/>
  <c r="B323" i="5"/>
  <c r="F221" i="5"/>
  <c r="B221" i="5"/>
  <c r="F321" i="5"/>
  <c r="B321" i="5"/>
  <c r="F328" i="5"/>
  <c r="B328" i="5"/>
  <c r="F228" i="5"/>
  <c r="B228" i="5"/>
  <c r="F310" i="5"/>
  <c r="B310" i="5"/>
  <c r="F410" i="5"/>
  <c r="B410" i="5"/>
  <c r="F366" i="5"/>
  <c r="B366" i="5"/>
  <c r="F266" i="5"/>
  <c r="B266" i="5"/>
  <c r="F349" i="5"/>
  <c r="B349" i="5"/>
  <c r="F249" i="5"/>
  <c r="B249" i="5"/>
  <c r="F404" i="5"/>
  <c r="B404" i="5"/>
  <c r="F304" i="5"/>
  <c r="B304" i="5"/>
  <c r="F340" i="5"/>
  <c r="B340" i="5"/>
  <c r="F240" i="5"/>
  <c r="B240" i="5"/>
  <c r="F279" i="5"/>
  <c r="B279" i="5"/>
  <c r="F379" i="5"/>
  <c r="B379" i="5"/>
  <c r="F277" i="5"/>
  <c r="B277" i="5"/>
  <c r="F377" i="5"/>
  <c r="B377" i="5"/>
  <c r="F302" i="5"/>
  <c r="B302" i="5"/>
  <c r="F402" i="5"/>
  <c r="B402" i="5"/>
  <c r="F284" i="5"/>
  <c r="B284" i="5"/>
  <c r="F384" i="5"/>
  <c r="B384" i="5"/>
  <c r="F220" i="5"/>
  <c r="B220" i="5"/>
  <c r="F320" i="5"/>
  <c r="B320" i="5"/>
  <c r="F367" i="5"/>
  <c r="B367" i="5"/>
  <c r="F267" i="5"/>
  <c r="B267" i="5"/>
  <c r="F246" i="5"/>
  <c r="B246" i="5"/>
  <c r="F346" i="5"/>
  <c r="B346" i="5"/>
  <c r="F358" i="5"/>
  <c r="B358" i="5"/>
  <c r="F258" i="5"/>
  <c r="B258" i="5"/>
  <c r="F405" i="5"/>
  <c r="B405" i="5"/>
  <c r="F305" i="5"/>
  <c r="B305" i="5"/>
  <c r="F341" i="5"/>
  <c r="B341" i="5"/>
  <c r="F241" i="5"/>
  <c r="B241" i="5"/>
  <c r="F311" i="5"/>
  <c r="B311" i="5"/>
  <c r="F411" i="5"/>
  <c r="B411" i="5"/>
  <c r="F390" i="5"/>
  <c r="B390" i="5"/>
  <c r="F290" i="5"/>
  <c r="B290" i="5"/>
  <c r="F296" i="5"/>
  <c r="B296" i="5"/>
  <c r="F396" i="5"/>
  <c r="B396" i="5"/>
  <c r="F222" i="5"/>
  <c r="B222" i="5"/>
  <c r="F322" i="5"/>
  <c r="B322" i="5"/>
  <c r="F276" i="5"/>
  <c r="B276" i="5"/>
  <c r="F376" i="5"/>
  <c r="B376" i="5"/>
  <c r="F414" i="5"/>
  <c r="B414" i="5"/>
  <c r="F314" i="5"/>
  <c r="B314" i="5"/>
  <c r="F333" i="5"/>
  <c r="B333" i="5"/>
  <c r="F233" i="5"/>
  <c r="B233" i="5"/>
  <c r="F245" i="5"/>
  <c r="B245" i="5"/>
  <c r="F345" i="5"/>
  <c r="B345" i="5"/>
  <c r="F271" i="5"/>
  <c r="B271" i="5"/>
  <c r="F371" i="5"/>
  <c r="B371" i="5"/>
  <c r="F294" i="5"/>
  <c r="B294" i="5"/>
  <c r="F394" i="5"/>
  <c r="B394" i="5"/>
  <c r="F359" i="5"/>
  <c r="B359" i="5"/>
  <c r="F259" i="5"/>
  <c r="B259" i="5"/>
  <c r="F263" i="5"/>
  <c r="B263" i="5"/>
  <c r="F363" i="5"/>
  <c r="B363" i="5"/>
  <c r="F261" i="5"/>
  <c r="B261" i="5"/>
  <c r="F361" i="5"/>
  <c r="B361" i="5"/>
  <c r="F268" i="5"/>
  <c r="B268" i="5"/>
  <c r="F368" i="5"/>
  <c r="B368" i="5"/>
  <c r="F406" i="5"/>
  <c r="B406" i="5"/>
  <c r="F306" i="5"/>
  <c r="B306" i="5"/>
  <c r="F389" i="5"/>
  <c r="B389" i="5"/>
  <c r="F289" i="5"/>
  <c r="B289" i="5"/>
  <c r="F247" i="5"/>
  <c r="B247" i="5"/>
  <c r="F347" i="5"/>
  <c r="B347" i="5"/>
  <c r="F399" i="5"/>
  <c r="B399" i="5"/>
  <c r="F299" i="5"/>
  <c r="B299" i="5"/>
  <c r="F332" i="5"/>
  <c r="B332" i="5"/>
  <c r="F232" i="5"/>
  <c r="B232" i="5"/>
  <c r="F269" i="5"/>
  <c r="B269" i="5"/>
  <c r="F369" i="5"/>
  <c r="B369" i="5"/>
  <c r="F262" i="5"/>
  <c r="B262" i="5"/>
  <c r="F362" i="5"/>
  <c r="B362" i="5"/>
  <c r="F350" i="5"/>
  <c r="B350" i="5"/>
  <c r="F250" i="5"/>
  <c r="B250" i="5"/>
  <c r="F397" i="5"/>
  <c r="B397" i="5"/>
  <c r="F297" i="5"/>
  <c r="B297" i="5"/>
  <c r="F388" i="5"/>
  <c r="B388" i="5"/>
  <c r="F288" i="5"/>
  <c r="B288" i="5"/>
  <c r="F324" i="5"/>
  <c r="B324" i="5"/>
  <c r="F224" i="5"/>
  <c r="B224" i="5"/>
  <c r="F286" i="5"/>
  <c r="B286" i="5"/>
  <c r="F386" i="5"/>
  <c r="B386" i="5"/>
  <c r="F278" i="5"/>
  <c r="B278" i="5"/>
  <c r="F378" i="5"/>
  <c r="B378" i="5"/>
  <c r="F415" i="5"/>
  <c r="B415" i="5"/>
  <c r="F315" i="5"/>
  <c r="B315" i="5"/>
  <c r="F351" i="5"/>
  <c r="B351" i="5"/>
  <c r="F251" i="5"/>
  <c r="B251" i="5"/>
  <c r="F342" i="5"/>
  <c r="B342" i="5"/>
  <c r="F242" i="5"/>
  <c r="B242" i="5"/>
  <c r="F325" i="5"/>
  <c r="B325" i="5"/>
  <c r="F225" i="5"/>
  <c r="B225" i="5"/>
  <c r="F280" i="5"/>
  <c r="B280" i="5"/>
  <c r="F380" i="5"/>
  <c r="B380" i="5"/>
  <c r="F316" i="5"/>
  <c r="B316" i="5"/>
  <c r="F216" i="5"/>
  <c r="B216" i="5"/>
  <c r="F255" i="5"/>
  <c r="B255" i="5"/>
  <c r="F355" i="5"/>
  <c r="B355" i="5"/>
  <c r="F230" i="5"/>
  <c r="B230" i="5"/>
  <c r="F330" i="5"/>
  <c r="B330" i="5"/>
  <c r="F253" i="5"/>
  <c r="B253" i="5"/>
  <c r="F353" i="5"/>
  <c r="B353" i="5"/>
  <c r="F270" i="5"/>
  <c r="B270" i="5"/>
  <c r="F370" i="5"/>
  <c r="B370" i="5"/>
  <c r="F260" i="5"/>
  <c r="B260" i="5"/>
  <c r="F360" i="5"/>
  <c r="B360" i="5"/>
  <c r="F407" i="5"/>
  <c r="B407" i="5"/>
  <c r="F307" i="5"/>
  <c r="B307" i="5"/>
  <c r="F343" i="5"/>
  <c r="B343" i="5"/>
  <c r="F243" i="5"/>
  <c r="B243" i="5"/>
  <c r="F398" i="5"/>
  <c r="B398" i="5"/>
  <c r="F298" i="5"/>
  <c r="B298" i="5"/>
  <c r="F334" i="5"/>
  <c r="B334" i="5"/>
  <c r="F234" i="5"/>
  <c r="B234" i="5"/>
  <c r="F381" i="5"/>
  <c r="B381" i="5"/>
  <c r="F281" i="5"/>
  <c r="B281" i="5"/>
  <c r="F317" i="5"/>
  <c r="B317" i="5"/>
  <c r="F217" i="5"/>
  <c r="B217" i="5"/>
  <c r="F158" i="5"/>
  <c r="B158" i="5"/>
  <c r="F58" i="5"/>
  <c r="B58" i="5"/>
  <c r="F23" i="5"/>
  <c r="B23" i="5"/>
  <c r="F123" i="5"/>
  <c r="B123" i="5"/>
  <c r="F105" i="5"/>
  <c r="B105" i="5"/>
  <c r="F205" i="5"/>
  <c r="B205" i="5"/>
  <c r="F128" i="5"/>
  <c r="B128" i="5"/>
  <c r="F28" i="5"/>
  <c r="B28" i="5"/>
  <c r="F177" i="5"/>
  <c r="B177" i="5"/>
  <c r="F77" i="5"/>
  <c r="B77" i="5"/>
  <c r="F78" i="5"/>
  <c r="B78" i="5"/>
  <c r="F178" i="5"/>
  <c r="B178" i="5"/>
  <c r="F40" i="5"/>
  <c r="B40" i="5"/>
  <c r="F140" i="5"/>
  <c r="B140" i="5"/>
  <c r="F111" i="5"/>
  <c r="B111" i="5"/>
  <c r="F11" i="5"/>
  <c r="B11" i="5"/>
  <c r="F110" i="5"/>
  <c r="B110" i="5"/>
  <c r="F10" i="5"/>
  <c r="B10" i="5"/>
  <c r="F136" i="5"/>
  <c r="B136" i="5"/>
  <c r="F36" i="5"/>
  <c r="B36" i="5"/>
  <c r="F159" i="5"/>
  <c r="B159" i="5"/>
  <c r="F59" i="5"/>
  <c r="B59" i="5"/>
  <c r="F57" i="5"/>
  <c r="B57" i="5"/>
  <c r="F157" i="5"/>
  <c r="B157" i="5"/>
  <c r="F118" i="5"/>
  <c r="B118" i="5"/>
  <c r="F18" i="5"/>
  <c r="B18" i="5"/>
  <c r="F182" i="5"/>
  <c r="B182" i="5"/>
  <c r="F82" i="5"/>
  <c r="B82" i="5"/>
  <c r="F144" i="5"/>
  <c r="B144" i="5"/>
  <c r="F44" i="5"/>
  <c r="B44" i="5"/>
  <c r="F208" i="5"/>
  <c r="B208" i="5"/>
  <c r="F108" i="5"/>
  <c r="B108" i="5"/>
  <c r="F129" i="5"/>
  <c r="B129" i="5"/>
  <c r="F29" i="5"/>
  <c r="B29" i="5"/>
  <c r="F193" i="5"/>
  <c r="B193" i="5"/>
  <c r="F93" i="5"/>
  <c r="B93" i="5"/>
  <c r="F130" i="5"/>
  <c r="B130" i="5"/>
  <c r="F30" i="5"/>
  <c r="B30" i="5"/>
  <c r="F94" i="5"/>
  <c r="B94" i="5"/>
  <c r="F194" i="5"/>
  <c r="B194" i="5"/>
  <c r="F47" i="5"/>
  <c r="B47" i="5"/>
  <c r="F147" i="5"/>
  <c r="B147" i="5"/>
  <c r="F135" i="5"/>
  <c r="B135" i="5"/>
  <c r="F35" i="5"/>
  <c r="B35" i="5"/>
  <c r="F56" i="5"/>
  <c r="B56" i="5"/>
  <c r="F156" i="5"/>
  <c r="B156" i="5"/>
  <c r="F184" i="5"/>
  <c r="B184" i="5"/>
  <c r="F84" i="5"/>
  <c r="B84" i="5"/>
  <c r="F190" i="5"/>
  <c r="B190" i="5"/>
  <c r="F90" i="5"/>
  <c r="B90" i="5"/>
  <c r="F55" i="5"/>
  <c r="B55" i="5"/>
  <c r="F155" i="5"/>
  <c r="B155" i="5"/>
  <c r="F112" i="5"/>
  <c r="B112" i="5"/>
  <c r="F12" i="5"/>
  <c r="B12" i="5"/>
  <c r="F207" i="5"/>
  <c r="B207" i="5"/>
  <c r="F107" i="5"/>
  <c r="B107" i="5"/>
  <c r="F119" i="5"/>
  <c r="B119" i="5"/>
  <c r="F19" i="5"/>
  <c r="B19" i="5"/>
  <c r="F38" i="5"/>
  <c r="B38" i="5"/>
  <c r="F138" i="5"/>
  <c r="B138" i="5"/>
  <c r="F198" i="5"/>
  <c r="B198" i="5"/>
  <c r="F98" i="5"/>
  <c r="B98" i="5"/>
  <c r="F145" i="5"/>
  <c r="B145" i="5"/>
  <c r="F45" i="5"/>
  <c r="B45" i="5"/>
  <c r="F63" i="5"/>
  <c r="B63" i="5"/>
  <c r="F163" i="5"/>
  <c r="B163" i="5"/>
  <c r="F33" i="5"/>
  <c r="B33" i="5"/>
  <c r="F133" i="5"/>
  <c r="B133" i="5"/>
  <c r="F70" i="5"/>
  <c r="B70" i="5"/>
  <c r="F170" i="5"/>
  <c r="B170" i="5"/>
  <c r="F126" i="5"/>
  <c r="B126" i="5"/>
  <c r="F26" i="5"/>
  <c r="B26" i="5"/>
  <c r="F137" i="5"/>
  <c r="B137" i="5"/>
  <c r="F37" i="5"/>
  <c r="B37" i="5"/>
  <c r="F102" i="5"/>
  <c r="B102" i="5"/>
  <c r="F202" i="5"/>
  <c r="B202" i="5"/>
  <c r="F64" i="5"/>
  <c r="B64" i="5"/>
  <c r="F164" i="5"/>
  <c r="B164" i="5"/>
  <c r="F73" i="5"/>
  <c r="B73" i="5"/>
  <c r="F173" i="5"/>
  <c r="B173" i="5"/>
  <c r="F160" i="5"/>
  <c r="B160" i="5"/>
  <c r="F60" i="5"/>
  <c r="B60" i="5"/>
  <c r="F209" i="5"/>
  <c r="B209" i="5"/>
  <c r="F109" i="5"/>
  <c r="B109" i="5"/>
  <c r="F17" i="5"/>
  <c r="B17" i="5"/>
  <c r="F117" i="5"/>
  <c r="B117" i="5"/>
  <c r="F81" i="5"/>
  <c r="B81" i="5"/>
  <c r="F181" i="5"/>
  <c r="B181" i="5"/>
  <c r="F142" i="5"/>
  <c r="B142" i="5"/>
  <c r="F42" i="5"/>
  <c r="B42" i="5"/>
  <c r="F206" i="5"/>
  <c r="B206" i="5"/>
  <c r="F106" i="5"/>
  <c r="B106" i="5"/>
  <c r="F168" i="5"/>
  <c r="B168" i="5"/>
  <c r="F68" i="5"/>
  <c r="B68" i="5"/>
  <c r="F199" i="5"/>
  <c r="B199" i="5"/>
  <c r="F99" i="5"/>
  <c r="B99" i="5"/>
  <c r="F153" i="5"/>
  <c r="B153" i="5"/>
  <c r="F53" i="5"/>
  <c r="B53" i="5"/>
  <c r="F143" i="5"/>
  <c r="B143" i="5"/>
  <c r="F43" i="5"/>
  <c r="B43" i="5"/>
  <c r="F54" i="5"/>
  <c r="B54" i="5"/>
  <c r="F154" i="5"/>
  <c r="B154" i="5"/>
  <c r="F191" i="5"/>
  <c r="B191" i="5"/>
  <c r="F91" i="5"/>
  <c r="B91" i="5"/>
  <c r="F71" i="5"/>
  <c r="B71" i="5"/>
  <c r="F171" i="5"/>
  <c r="B171" i="5"/>
  <c r="F16" i="5"/>
  <c r="B16" i="5"/>
  <c r="F116" i="5"/>
  <c r="B116" i="5"/>
  <c r="F80" i="5"/>
  <c r="B80" i="5"/>
  <c r="F180" i="5"/>
  <c r="B180" i="5"/>
  <c r="F120" i="5"/>
  <c r="B120" i="5"/>
  <c r="F20" i="5"/>
  <c r="B20" i="5"/>
  <c r="F65" i="5"/>
  <c r="B65" i="5"/>
  <c r="F165" i="5"/>
  <c r="B165" i="5"/>
  <c r="F152" i="5"/>
  <c r="B152" i="5"/>
  <c r="F52" i="5"/>
  <c r="B52" i="5"/>
  <c r="F201" i="5"/>
  <c r="B201" i="5"/>
  <c r="F101" i="5"/>
  <c r="B101" i="5"/>
  <c r="F175" i="5"/>
  <c r="B175" i="5"/>
  <c r="F75" i="5"/>
  <c r="B75" i="5"/>
  <c r="F134" i="5"/>
  <c r="B134" i="5"/>
  <c r="F34" i="5"/>
  <c r="B34" i="5"/>
  <c r="F151" i="5"/>
  <c r="B151" i="5"/>
  <c r="F51" i="5"/>
  <c r="B51" i="5"/>
  <c r="F46" i="5"/>
  <c r="B46" i="5"/>
  <c r="F146" i="5"/>
  <c r="B146" i="5"/>
  <c r="F127" i="5"/>
  <c r="B127" i="5"/>
  <c r="F27" i="5"/>
  <c r="B27" i="5"/>
  <c r="F72" i="5"/>
  <c r="B72" i="5"/>
  <c r="F172" i="5"/>
  <c r="B172" i="5"/>
  <c r="F25" i="5"/>
  <c r="B25" i="5"/>
  <c r="F125" i="5"/>
  <c r="B125" i="5"/>
  <c r="F89" i="5"/>
  <c r="B89" i="5"/>
  <c r="F189" i="5"/>
  <c r="B189" i="5"/>
  <c r="F150" i="5"/>
  <c r="B150" i="5"/>
  <c r="F50" i="5"/>
  <c r="B50" i="5"/>
  <c r="F167" i="5"/>
  <c r="B167" i="5"/>
  <c r="F67" i="5"/>
  <c r="B67" i="5"/>
  <c r="F176" i="5"/>
  <c r="B176" i="5"/>
  <c r="F76" i="5"/>
  <c r="B76" i="5"/>
  <c r="F161" i="5"/>
  <c r="B161" i="5"/>
  <c r="F61" i="5"/>
  <c r="B61" i="5"/>
  <c r="F183" i="5"/>
  <c r="B183" i="5"/>
  <c r="F83" i="5"/>
  <c r="B83" i="5"/>
  <c r="F62" i="5"/>
  <c r="B62" i="5"/>
  <c r="F162" i="5"/>
  <c r="B162" i="5"/>
  <c r="F15" i="5"/>
  <c r="B15" i="5"/>
  <c r="F115" i="5"/>
  <c r="B115" i="5"/>
  <c r="F79" i="5"/>
  <c r="B79" i="5"/>
  <c r="F179" i="5"/>
  <c r="B179" i="5"/>
  <c r="F24" i="5"/>
  <c r="B24" i="5"/>
  <c r="F124" i="5"/>
  <c r="B124" i="5"/>
  <c r="F88" i="5"/>
  <c r="B88" i="5"/>
  <c r="F188" i="5"/>
  <c r="B188" i="5"/>
  <c r="F97" i="5"/>
  <c r="B97" i="5"/>
  <c r="F197" i="5"/>
  <c r="B197" i="5"/>
  <c r="F32" i="5"/>
  <c r="B32" i="5"/>
  <c r="F132" i="5"/>
  <c r="B132" i="5"/>
  <c r="F96" i="5"/>
  <c r="B96" i="5"/>
  <c r="F196" i="5"/>
  <c r="B196" i="5"/>
  <c r="F41" i="5"/>
  <c r="B41" i="5"/>
  <c r="F141" i="5"/>
  <c r="B141" i="5"/>
  <c r="F66" i="5"/>
  <c r="B66" i="5"/>
  <c r="F166" i="5"/>
  <c r="B166" i="5"/>
  <c r="F113" i="5"/>
  <c r="B113" i="5"/>
  <c r="F13" i="5"/>
  <c r="B13" i="5"/>
  <c r="F31" i="5"/>
  <c r="B31" i="5"/>
  <c r="F131" i="5"/>
  <c r="B131" i="5"/>
  <c r="F104" i="5"/>
  <c r="B104" i="5"/>
  <c r="F204" i="5"/>
  <c r="B204" i="5"/>
  <c r="F169" i="5"/>
  <c r="B169" i="5"/>
  <c r="F69" i="5"/>
  <c r="B69" i="5"/>
  <c r="F87" i="5"/>
  <c r="B87" i="5"/>
  <c r="F187" i="5"/>
  <c r="B187" i="5"/>
  <c r="F192" i="5"/>
  <c r="B192" i="5"/>
  <c r="F92" i="5"/>
  <c r="B92" i="5"/>
  <c r="F14" i="5"/>
  <c r="B14" i="5"/>
  <c r="F114" i="5"/>
  <c r="B114" i="5"/>
  <c r="F95" i="5"/>
  <c r="B95" i="5"/>
  <c r="F195" i="5"/>
  <c r="B195" i="5"/>
  <c r="F49" i="5"/>
  <c r="B49" i="5"/>
  <c r="F149" i="5"/>
  <c r="B149" i="5"/>
  <c r="F174" i="5"/>
  <c r="B174" i="5"/>
  <c r="F74" i="5"/>
  <c r="B74" i="5"/>
  <c r="F200" i="5"/>
  <c r="B200" i="5"/>
  <c r="F100" i="5"/>
  <c r="B100" i="5"/>
  <c r="F121" i="5"/>
  <c r="B121" i="5"/>
  <c r="F21" i="5"/>
  <c r="B21" i="5"/>
  <c r="F185" i="5"/>
  <c r="B185" i="5"/>
  <c r="F85" i="5"/>
  <c r="B85" i="5"/>
  <c r="F122" i="5"/>
  <c r="B122" i="5"/>
  <c r="F22" i="5"/>
  <c r="B22" i="5"/>
  <c r="F186" i="5"/>
  <c r="B186" i="5"/>
  <c r="F86" i="5"/>
  <c r="B86" i="5"/>
  <c r="F39" i="5"/>
  <c r="B39" i="5"/>
  <c r="F139" i="5"/>
  <c r="B139" i="5"/>
  <c r="F103" i="5"/>
  <c r="B103" i="5"/>
  <c r="F203" i="5"/>
  <c r="B203" i="5"/>
  <c r="F48" i="5"/>
  <c r="B48" i="5"/>
  <c r="F148" i="5"/>
  <c r="B14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D6" authorId="0" shapeId="0" xr:uid="{6F30038E-1B10-45D1-B5D2-B8BEF4BB19CC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6" authorId="0" shapeId="0" xr:uid="{C8D9AA1F-C5F6-4CEE-A792-56CA8BB835D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7" authorId="0" shapeId="0" xr:uid="{189A474F-2C06-4CD8-81E5-C8BC06E3C37D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7" authorId="0" shapeId="0" xr:uid="{A9953AC3-FD46-43A2-BB86-30EF58ED54E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0" authorId="0" shapeId="0" xr:uid="{33CB2AC2-EF06-4781-B94F-3D3909911992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0" authorId="0" shapeId="0" xr:uid="{7582941A-8308-4065-A0FC-ACDEF170C27A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4" authorId="0" shapeId="0" xr:uid="{5B7C8BC3-8349-421B-AD9C-CF4BFFE9DF16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4" authorId="0" shapeId="0" xr:uid="{9C1C6E2A-334F-4C36-B70E-AE94EE37B2D6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8" authorId="0" shapeId="0" xr:uid="{BD58074A-584F-4491-A003-76BFA49E2A43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8" authorId="0" shapeId="0" xr:uid="{9D6FD39B-CEF3-4044-BBA5-F223EBE82B8E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2C3AA5B3-E112-4D43-B32D-E9DAD1EB47D0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EF62583C-D0B4-47FD-930D-37E3ED60186E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  <comment ref="N2" authorId="0" shapeId="0" xr:uid="{2CBD616E-D68D-46E1-93B3-4B2AFE16578F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
記号「/」は
使用しない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G1" authorId="0" shapeId="0" xr:uid="{11FA9502-F7AF-4C89-873C-8D1821D54D10}">
      <text>
        <r>
          <rPr>
            <sz val="11"/>
            <color indexed="81"/>
            <rFont val="MS P ゴシック"/>
            <family val="3"/>
            <charset val="128"/>
          </rPr>
          <t>男女合計</t>
        </r>
      </text>
    </comment>
    <comment ref="H1" authorId="0" shapeId="0" xr:uid="{E39ADD76-0B33-4486-A5CD-0FAD6445F92B}">
      <text>
        <r>
          <rPr>
            <sz val="11"/>
            <color indexed="81"/>
            <rFont val="MS P ゴシック"/>
            <family val="3"/>
            <charset val="128"/>
          </rPr>
          <t>リレー</t>
        </r>
      </text>
    </comment>
    <comment ref="I1" authorId="0" shapeId="0" xr:uid="{DE47C9AA-5478-452F-90A6-D913F36E2549}">
      <text>
        <r>
          <rPr>
            <sz val="9"/>
            <color indexed="81"/>
            <rFont val="MS P ゴシック"/>
            <family val="3"/>
            <charset val="128"/>
          </rPr>
          <t>個人種目参加費</t>
        </r>
      </text>
    </comment>
    <comment ref="J1" authorId="0" shapeId="0" xr:uid="{DD6DEBD8-ECB1-4764-9D48-0D2B6C83B1BC}">
      <text>
        <r>
          <rPr>
            <sz val="9"/>
            <color indexed="81"/>
            <rFont val="MS P ゴシック"/>
            <family val="3"/>
            <charset val="128"/>
          </rPr>
          <t>リレー参加費</t>
        </r>
      </text>
    </comment>
    <comment ref="G2" authorId="0" shapeId="0" xr:uid="{D82CB946-74B7-4D82-9911-ED29F4A767DE}">
      <text>
        <r>
          <rPr>
            <sz val="11"/>
            <color indexed="81"/>
            <rFont val="MS P ゴシック"/>
            <family val="3"/>
            <charset val="128"/>
          </rPr>
          <t>男子種目数</t>
        </r>
      </text>
    </comment>
    <comment ref="G3" authorId="0" shapeId="0" xr:uid="{B1EB00DE-1979-4BF4-B219-B04640B7B09F}">
      <text>
        <r>
          <rPr>
            <sz val="11"/>
            <color indexed="81"/>
            <rFont val="MS P ゴシック"/>
            <family val="3"/>
            <charset val="128"/>
          </rPr>
          <t>女子種目数</t>
        </r>
      </text>
    </comment>
  </commentList>
</comments>
</file>

<file path=xl/sharedStrings.xml><?xml version="1.0" encoding="utf-8"?>
<sst xmlns="http://schemas.openxmlformats.org/spreadsheetml/2006/main" count="3114" uniqueCount="1604">
  <si>
    <t>船橋</t>
  </si>
  <si>
    <t>船橋</t>
    <rPh sb="0" eb="2">
      <t>フナバシ</t>
    </rPh>
    <phoneticPr fontId="1"/>
  </si>
  <si>
    <t>湊</t>
  </si>
  <si>
    <t>湊</t>
    <rPh sb="0" eb="1">
      <t>ミナト</t>
    </rPh>
    <phoneticPr fontId="1"/>
  </si>
  <si>
    <t>宮本</t>
  </si>
  <si>
    <t>船橋若松</t>
  </si>
  <si>
    <t>海神</t>
  </si>
  <si>
    <t>葛飾</t>
  </si>
  <si>
    <t>行田</t>
  </si>
  <si>
    <t>法田</t>
  </si>
  <si>
    <t>船橋旭</t>
  </si>
  <si>
    <t>御滝</t>
  </si>
  <si>
    <t>高根</t>
  </si>
  <si>
    <t>八木が谷</t>
  </si>
  <si>
    <t>金杉台</t>
  </si>
  <si>
    <t>前原</t>
  </si>
  <si>
    <t>二宮</t>
  </si>
  <si>
    <t>飯山満</t>
  </si>
  <si>
    <t>船橋芝山</t>
  </si>
  <si>
    <t>七林</t>
  </si>
  <si>
    <t>高根台</t>
  </si>
  <si>
    <t>習志野台</t>
  </si>
  <si>
    <t>古和釜</t>
  </si>
  <si>
    <t>坪井</t>
  </si>
  <si>
    <t>大穴</t>
  </si>
  <si>
    <t>豊富</t>
  </si>
  <si>
    <t>小室</t>
  </si>
  <si>
    <t>千葉日大一</t>
  </si>
  <si>
    <t>三山</t>
    <rPh sb="0" eb="2">
      <t>ミヤマ</t>
    </rPh>
    <phoneticPr fontId="1"/>
  </si>
  <si>
    <t>三田</t>
    <rPh sb="0" eb="2">
      <t>ミタ</t>
    </rPh>
    <phoneticPr fontId="1"/>
  </si>
  <si>
    <t>習志野二</t>
  </si>
  <si>
    <t>習志野三</t>
  </si>
  <si>
    <t>習志野四</t>
  </si>
  <si>
    <t>習志野五</t>
  </si>
  <si>
    <t>習志野六</t>
  </si>
  <si>
    <t>習志野七</t>
  </si>
  <si>
    <t>東邦大東邦</t>
  </si>
  <si>
    <t>八千代</t>
  </si>
  <si>
    <t>睦</t>
  </si>
  <si>
    <t>阿蘇</t>
  </si>
  <si>
    <t>勝田台</t>
  </si>
  <si>
    <t>大和田</t>
  </si>
  <si>
    <t>高津</t>
  </si>
  <si>
    <t>八千代台西</t>
  </si>
  <si>
    <t>村上東</t>
  </si>
  <si>
    <t>東高津</t>
  </si>
  <si>
    <t>村上</t>
  </si>
  <si>
    <t>萱田</t>
  </si>
  <si>
    <t>八千代松陰</t>
  </si>
  <si>
    <t>秀明八千代</t>
  </si>
  <si>
    <t>競技№</t>
    <rPh sb="0" eb="2">
      <t>キョウギ</t>
    </rPh>
    <phoneticPr fontId="1"/>
  </si>
  <si>
    <t>種目</t>
    <rPh sb="0" eb="2">
      <t>シュモク</t>
    </rPh>
    <phoneticPr fontId="1"/>
  </si>
  <si>
    <t>400mR</t>
    <phoneticPr fontId="1"/>
  </si>
  <si>
    <t>ナンバー</t>
    <phoneticPr fontId="3"/>
  </si>
  <si>
    <t>姓</t>
    <rPh sb="0" eb="1">
      <t>セイ</t>
    </rPh>
    <phoneticPr fontId="3"/>
  </si>
  <si>
    <t>名</t>
    <rPh sb="0" eb="1">
      <t>ナ</t>
    </rPh>
    <phoneticPr fontId="3"/>
  </si>
  <si>
    <t>支部</t>
    <rPh sb="0" eb="2">
      <t>シブ</t>
    </rPh>
    <phoneticPr fontId="3"/>
  </si>
  <si>
    <t>所属</t>
    <rPh sb="0" eb="2">
      <t>ショゾク</t>
    </rPh>
    <phoneticPr fontId="3"/>
  </si>
  <si>
    <t>学年</t>
    <rPh sb="0" eb="2">
      <t>ガクネン</t>
    </rPh>
    <phoneticPr fontId="3"/>
  </si>
  <si>
    <t>登録日</t>
    <rPh sb="0" eb="3">
      <t>トウロクビ</t>
    </rPh>
    <phoneticPr fontId="3"/>
  </si>
  <si>
    <t>備考</t>
    <rPh sb="0" eb="2">
      <t>ビコウ</t>
    </rPh>
    <phoneticPr fontId="3"/>
  </si>
  <si>
    <t>備考２</t>
    <rPh sb="0" eb="2">
      <t>ビコウ</t>
    </rPh>
    <phoneticPr fontId="3"/>
  </si>
  <si>
    <t>ﾌﾘｶﾞﾅ(姓)</t>
    <rPh sb="6" eb="7">
      <t>セイ</t>
    </rPh>
    <phoneticPr fontId="3"/>
  </si>
  <si>
    <t>ﾌﾘｶﾞﾅ(名)</t>
    <rPh sb="6" eb="7">
      <t>メイ</t>
    </rPh>
    <phoneticPr fontId="3"/>
  </si>
  <si>
    <t>Familyname</t>
  </si>
  <si>
    <t>Firstname</t>
  </si>
  <si>
    <t>Birthday</t>
    <phoneticPr fontId="3"/>
  </si>
  <si>
    <t>国籍</t>
    <rPh sb="0" eb="2">
      <t>コクセキ</t>
    </rPh>
    <phoneticPr fontId="3"/>
  </si>
  <si>
    <t>支部名</t>
    <rPh sb="0" eb="3">
      <t>シブメイ</t>
    </rPh>
    <phoneticPr fontId="1"/>
  </si>
  <si>
    <t>所属</t>
    <rPh sb="0" eb="2">
      <t>ショゾク</t>
    </rPh>
    <phoneticPr fontId="1"/>
  </si>
  <si>
    <t>出場競技</t>
    <rPh sb="0" eb="2">
      <t>シュツジョウ</t>
    </rPh>
    <rPh sb="2" eb="4">
      <t>キョウギ</t>
    </rPh>
    <phoneticPr fontId="1"/>
  </si>
  <si>
    <t>競技者NO</t>
  </si>
  <si>
    <t>所属コード1</t>
  </si>
  <si>
    <t>所属コード2</t>
  </si>
  <si>
    <t>ナンバー</t>
  </si>
  <si>
    <t>ナンバー2</t>
  </si>
  <si>
    <t>競技者名</t>
  </si>
  <si>
    <t>競技者名カナ</t>
  </si>
  <si>
    <t>競技者名略称</t>
  </si>
  <si>
    <t>競技者名英字</t>
  </si>
  <si>
    <t>国籍</t>
  </si>
  <si>
    <t>性別</t>
  </si>
  <si>
    <t>学年</t>
  </si>
  <si>
    <t>生年</t>
  </si>
  <si>
    <t>月日</t>
  </si>
  <si>
    <t>個人所属地名</t>
  </si>
  <si>
    <t>陸連コード</t>
  </si>
  <si>
    <t>参加競技-競技コード1</t>
  </si>
  <si>
    <t>参加競技-自己記録1</t>
  </si>
  <si>
    <t>参加競技-オープン参加FLG1</t>
  </si>
  <si>
    <t>参加競技-記録FLG1</t>
  </si>
  <si>
    <t>ﾅﾝﾊﾞｰ</t>
    <phoneticPr fontId="1"/>
  </si>
  <si>
    <t>400mR</t>
  </si>
  <si>
    <t/>
  </si>
  <si>
    <t>習志野市立第一中学校</t>
  </si>
  <si>
    <t>習志野市立第二中学校</t>
  </si>
  <si>
    <t>習志野市立第三中学校</t>
  </si>
  <si>
    <t>習志野市立第四中学校</t>
  </si>
  <si>
    <t>習志野市立第五中学校</t>
  </si>
  <si>
    <t>習志野市立第六中学校</t>
  </si>
  <si>
    <t>習志野市立第七中学校</t>
  </si>
  <si>
    <t>八千代市立八千代中学校</t>
  </si>
  <si>
    <t>八千代市立睦中学校</t>
  </si>
  <si>
    <t>八千代市立阿蘇中学校</t>
  </si>
  <si>
    <t>八千代市立勝田台中学校</t>
  </si>
  <si>
    <t>八千代市立大和田中学校</t>
  </si>
  <si>
    <t>八千代市立高津中学校</t>
  </si>
  <si>
    <t>八千代市立八千代台西中学校</t>
  </si>
  <si>
    <t>八千代市立村上東中学校</t>
  </si>
  <si>
    <t>八千代市立東高津中学校</t>
  </si>
  <si>
    <t>八千代市立村上中学校</t>
  </si>
  <si>
    <t>八千代市立萱田中学校</t>
  </si>
  <si>
    <t>八千代松陰中学校</t>
  </si>
  <si>
    <t>船橋市立船橋中学校</t>
  </si>
  <si>
    <t>船橋市立湊中学校</t>
  </si>
  <si>
    <t>船橋市立宮本中学校</t>
  </si>
  <si>
    <t>船橋市立海神中学校</t>
  </si>
  <si>
    <t>船橋市立葛飾中学校</t>
  </si>
  <si>
    <t>船橋市立行田中学校</t>
  </si>
  <si>
    <t>船橋市立法田中学校</t>
  </si>
  <si>
    <t>船橋市立御滝中学校</t>
  </si>
  <si>
    <t>船橋市立高根中学校</t>
  </si>
  <si>
    <t>船橋市立八木が谷中学校</t>
  </si>
  <si>
    <t>船橋市立金杉台中学校</t>
  </si>
  <si>
    <t>船橋市立前原中学校</t>
  </si>
  <si>
    <t>船橋市立二宮中学校</t>
  </si>
  <si>
    <t>船橋市立飯山満中学校</t>
  </si>
  <si>
    <t>船橋市立七林中学校</t>
  </si>
  <si>
    <t>船橋市立三田中学校</t>
  </si>
  <si>
    <t>船橋市立三山中学校</t>
  </si>
  <si>
    <t>船橋市立高根台中学校</t>
  </si>
  <si>
    <t>船橋市立習志野台中学校</t>
  </si>
  <si>
    <t>船橋市立古和釜中学校</t>
  </si>
  <si>
    <t>船橋市立坪井中学校</t>
  </si>
  <si>
    <t>船橋市立大穴中学校</t>
  </si>
  <si>
    <t>船橋市立豊富中学校</t>
  </si>
  <si>
    <t>船橋市立小室中学校</t>
  </si>
  <si>
    <t>船橋市立若松中学校</t>
    <phoneticPr fontId="1"/>
  </si>
  <si>
    <t>船橋市立旭中学校</t>
    <phoneticPr fontId="1"/>
  </si>
  <si>
    <t>船橋市立芝山中学校</t>
    <phoneticPr fontId="1"/>
  </si>
  <si>
    <t>千葉日本大学第一中学校</t>
    <rPh sb="0" eb="2">
      <t>チバ</t>
    </rPh>
    <rPh sb="2" eb="4">
      <t>ニホン</t>
    </rPh>
    <rPh sb="4" eb="6">
      <t>ダイガク</t>
    </rPh>
    <rPh sb="6" eb="8">
      <t>ダイイチ</t>
    </rPh>
    <rPh sb="8" eb="11">
      <t>チュウガッコウ</t>
    </rPh>
    <phoneticPr fontId="1"/>
  </si>
  <si>
    <t>マーシャル</t>
  </si>
  <si>
    <t>役員庶務係</t>
  </si>
  <si>
    <t>表彰係</t>
  </si>
  <si>
    <t>競技者係</t>
  </si>
  <si>
    <t>風力計測員</t>
  </si>
  <si>
    <t>写真判定員</t>
  </si>
  <si>
    <t>監察員</t>
  </si>
  <si>
    <t>ｽﾀｰﾀｰ・ﾘｺｰﾗｰ</t>
  </si>
  <si>
    <t>出発係</t>
  </si>
  <si>
    <t>跳躍審判員・高</t>
  </si>
  <si>
    <t>跳躍審判員・幅</t>
  </si>
  <si>
    <t>投擲審判員</t>
  </si>
  <si>
    <t>記録情報処理員</t>
    <rPh sb="6" eb="7">
      <t>イン</t>
    </rPh>
    <phoneticPr fontId="1"/>
  </si>
  <si>
    <t>小林</t>
  </si>
  <si>
    <t>田中</t>
  </si>
  <si>
    <t>香取</t>
  </si>
  <si>
    <t>福田</t>
  </si>
  <si>
    <t>八木</t>
  </si>
  <si>
    <t>山田</t>
  </si>
  <si>
    <t>和田</t>
  </si>
  <si>
    <t>大原</t>
  </si>
  <si>
    <t>手順①</t>
    <rPh sb="0" eb="2">
      <t>テジュン</t>
    </rPh>
    <phoneticPr fontId="1"/>
  </si>
  <si>
    <t>正式学校名</t>
    <rPh sb="0" eb="2">
      <t>セイシキ</t>
    </rPh>
    <rPh sb="2" eb="5">
      <t>ガッコウメイ</t>
    </rPh>
    <phoneticPr fontId="1"/>
  </si>
  <si>
    <t>半角数字で入力</t>
    <rPh sb="0" eb="2">
      <t>ハンカク</t>
    </rPh>
    <rPh sb="2" eb="4">
      <t>スウジ</t>
    </rPh>
    <rPh sb="5" eb="7">
      <t>ニュウリョク</t>
    </rPh>
    <phoneticPr fontId="1"/>
  </si>
  <si>
    <t>漢字で入力(名字、名前)</t>
    <rPh sb="0" eb="2">
      <t>カンジ</t>
    </rPh>
    <rPh sb="3" eb="5">
      <t>ニュウリョク</t>
    </rPh>
    <rPh sb="6" eb="8">
      <t>ミョウジ</t>
    </rPh>
    <rPh sb="9" eb="11">
      <t>ナマエ</t>
    </rPh>
    <phoneticPr fontId="1"/>
  </si>
  <si>
    <t>所 属 支 部</t>
    <rPh sb="0" eb="1">
      <t>ショ</t>
    </rPh>
    <rPh sb="2" eb="3">
      <t>ゾク</t>
    </rPh>
    <rPh sb="4" eb="5">
      <t>シ</t>
    </rPh>
    <rPh sb="6" eb="7">
      <t>ブ</t>
    </rPh>
    <phoneticPr fontId="1"/>
  </si>
  <si>
    <t>習志野一</t>
  </si>
  <si>
    <t>東邦</t>
  </si>
  <si>
    <t>習志野1</t>
  </si>
  <si>
    <t>習志野2</t>
  </si>
  <si>
    <t>習志野3</t>
  </si>
  <si>
    <t>習志野4</t>
  </si>
  <si>
    <t>習志野5</t>
  </si>
  <si>
    <t>習志野6</t>
  </si>
  <si>
    <t>習志野7</t>
  </si>
  <si>
    <t>習志野8</t>
  </si>
  <si>
    <t>八千代1</t>
  </si>
  <si>
    <t>八千代2</t>
  </si>
  <si>
    <t>八千代3</t>
  </si>
  <si>
    <t>八千代4</t>
  </si>
  <si>
    <t>八千代5</t>
  </si>
  <si>
    <t>八千代6</t>
  </si>
  <si>
    <t>八千代7</t>
  </si>
  <si>
    <t>八千代8</t>
  </si>
  <si>
    <t>八千代9</t>
  </si>
  <si>
    <t>八千代10</t>
  </si>
  <si>
    <t>八千代11</t>
  </si>
  <si>
    <t>八千代12</t>
  </si>
  <si>
    <t>八千代13</t>
  </si>
  <si>
    <t>秀明大学八千代中学校</t>
  </si>
  <si>
    <t>習志野</t>
    <rPh sb="0" eb="3">
      <t>ナラシノ</t>
    </rPh>
    <phoneticPr fontId="1"/>
  </si>
  <si>
    <t>八千代</t>
    <rPh sb="0" eb="3">
      <t>ヤチヨ</t>
    </rPh>
    <phoneticPr fontId="1"/>
  </si>
  <si>
    <t>学校+№</t>
    <rPh sb="0" eb="2">
      <t>ガッコウ</t>
    </rPh>
    <phoneticPr fontId="1"/>
  </si>
  <si>
    <t>略校名</t>
    <rPh sb="0" eb="1">
      <t>リャク</t>
    </rPh>
    <rPh sb="1" eb="3">
      <t>コウメイ</t>
    </rPh>
    <phoneticPr fontId="1"/>
  </si>
  <si>
    <t>役員協力顧問</t>
    <rPh sb="0" eb="2">
      <t>ヤクイン</t>
    </rPh>
    <rPh sb="2" eb="4">
      <t>キョウリョク</t>
    </rPh>
    <rPh sb="4" eb="6">
      <t>コモン</t>
    </rPh>
    <phoneticPr fontId="1"/>
  </si>
  <si>
    <t>№</t>
    <phoneticPr fontId="1"/>
  </si>
  <si>
    <t>支部+№</t>
    <rPh sb="0" eb="2">
      <t>シブ</t>
    </rPh>
    <phoneticPr fontId="1"/>
  </si>
  <si>
    <t>役員名リスト</t>
    <rPh sb="0" eb="3">
      <t>ヤクインメイ</t>
    </rPh>
    <phoneticPr fontId="1"/>
  </si>
  <si>
    <t>リスト</t>
    <phoneticPr fontId="1"/>
  </si>
  <si>
    <t>リスト作成資料</t>
    <rPh sb="3" eb="5">
      <t>サクセイ</t>
    </rPh>
    <rPh sb="5" eb="7">
      <t>シリョウ</t>
    </rPh>
    <phoneticPr fontId="1"/>
  </si>
  <si>
    <t>希望部署①</t>
    <rPh sb="0" eb="2">
      <t>キボウ</t>
    </rPh>
    <rPh sb="2" eb="4">
      <t>ブショ</t>
    </rPh>
    <phoneticPr fontId="1"/>
  </si>
  <si>
    <t>希望部署②</t>
    <rPh sb="0" eb="2">
      <t>キボウ</t>
    </rPh>
    <rPh sb="2" eb="4">
      <t>ブショ</t>
    </rPh>
    <phoneticPr fontId="1"/>
  </si>
  <si>
    <t>希望部署③</t>
    <rPh sb="0" eb="2">
      <t>キボウ</t>
    </rPh>
    <rPh sb="2" eb="4">
      <t>ブショ</t>
    </rPh>
    <phoneticPr fontId="1"/>
  </si>
  <si>
    <t>手順②</t>
    <rPh sb="0" eb="2">
      <t>テジュン</t>
    </rPh>
    <phoneticPr fontId="1"/>
  </si>
  <si>
    <t>入力シートの打ち込み</t>
    <rPh sb="0" eb="2">
      <t>ニュウリョク</t>
    </rPh>
    <rPh sb="6" eb="7">
      <t>ウ</t>
    </rPh>
    <rPh sb="8" eb="9">
      <t>コ</t>
    </rPh>
    <phoneticPr fontId="1"/>
  </si>
  <si>
    <t>手順③</t>
    <rPh sb="0" eb="2">
      <t>テジュン</t>
    </rPh>
    <phoneticPr fontId="1"/>
  </si>
  <si>
    <t>男女の登録シートに県登録ＤＡＴＡを貼り付ける</t>
    <rPh sb="0" eb="2">
      <t>ダンジョ</t>
    </rPh>
    <rPh sb="3" eb="5">
      <t>トウロク</t>
    </rPh>
    <rPh sb="9" eb="10">
      <t>ケン</t>
    </rPh>
    <rPh sb="10" eb="12">
      <t>トウロク</t>
    </rPh>
    <rPh sb="17" eb="18">
      <t>ハ</t>
    </rPh>
    <rPh sb="19" eb="20">
      <t>ツ</t>
    </rPh>
    <phoneticPr fontId="1"/>
  </si>
  <si>
    <t>　※ 登録ナンバー、学年は名前にリンクされている。</t>
    <rPh sb="3" eb="5">
      <t>トウロク</t>
    </rPh>
    <rPh sb="10" eb="12">
      <t>ガクネン</t>
    </rPh>
    <rPh sb="13" eb="15">
      <t>ナマエ</t>
    </rPh>
    <phoneticPr fontId="1"/>
  </si>
  <si>
    <t>手順④</t>
    <rPh sb="0" eb="2">
      <t>テジュン</t>
    </rPh>
    <phoneticPr fontId="1"/>
  </si>
  <si>
    <t>必ず下記の要領で打ち込む↓(半角数字)</t>
    <rPh sb="0" eb="1">
      <t>カナラ</t>
    </rPh>
    <rPh sb="2" eb="4">
      <t>カキ</t>
    </rPh>
    <rPh sb="5" eb="7">
      <t>ヨウリョウ</t>
    </rPh>
    <rPh sb="8" eb="9">
      <t>ウ</t>
    </rPh>
    <rPh sb="10" eb="11">
      <t>コ</t>
    </rPh>
    <rPh sb="14" eb="18">
      <t>ハンカクスウジ</t>
    </rPh>
    <phoneticPr fontId="1"/>
  </si>
  <si>
    <t>　※ 貼り付けは、ナンバーから国籍(A列～O列)まで</t>
    <rPh sb="3" eb="4">
      <t>ハ</t>
    </rPh>
    <rPh sb="5" eb="6">
      <t>ツ</t>
    </rPh>
    <rPh sb="15" eb="17">
      <t>コクセキ</t>
    </rPh>
    <rPh sb="19" eb="20">
      <t>レツ</t>
    </rPh>
    <rPh sb="22" eb="23">
      <t>レツ</t>
    </rPh>
    <phoneticPr fontId="1"/>
  </si>
  <si>
    <t>　打ち込みは</t>
    <rPh sb="1" eb="2">
      <t>ウ</t>
    </rPh>
    <rPh sb="3" eb="4">
      <t>コ</t>
    </rPh>
    <phoneticPr fontId="1"/>
  </si>
  <si>
    <t>千　葉</t>
  </si>
  <si>
    <t>船橋1</t>
  </si>
  <si>
    <t>船橋2</t>
  </si>
  <si>
    <t>船橋3</t>
  </si>
  <si>
    <t>船橋4</t>
  </si>
  <si>
    <t>船橋若松</t>
    <rPh sb="0" eb="2">
      <t>フナバシ</t>
    </rPh>
    <phoneticPr fontId="1"/>
  </si>
  <si>
    <t>船橋5</t>
  </si>
  <si>
    <t>船橋6</t>
  </si>
  <si>
    <t>船橋7</t>
  </si>
  <si>
    <t>船橋8</t>
  </si>
  <si>
    <t>船橋9</t>
  </si>
  <si>
    <t>船橋10</t>
  </si>
  <si>
    <t>船橋11</t>
  </si>
  <si>
    <t>船橋12</t>
  </si>
  <si>
    <t>船橋13</t>
  </si>
  <si>
    <t>船橋14</t>
  </si>
  <si>
    <t>船橋15</t>
  </si>
  <si>
    <t>船橋16</t>
  </si>
  <si>
    <t>船橋17</t>
  </si>
  <si>
    <t>船橋芝山</t>
    <rPh sb="0" eb="2">
      <t>フナバシ</t>
    </rPh>
    <phoneticPr fontId="1"/>
  </si>
  <si>
    <t>船橋18</t>
  </si>
  <si>
    <t>船橋19</t>
  </si>
  <si>
    <t>三田</t>
  </si>
  <si>
    <t>船橋20</t>
  </si>
  <si>
    <t>三山</t>
  </si>
  <si>
    <t>船橋21</t>
  </si>
  <si>
    <t>船橋22</t>
  </si>
  <si>
    <t>船橋23</t>
  </si>
  <si>
    <t>船橋24</t>
  </si>
  <si>
    <t>船橋25</t>
  </si>
  <si>
    <t>大穴中</t>
  </si>
  <si>
    <t>船橋26</t>
  </si>
  <si>
    <t>船橋27</t>
  </si>
  <si>
    <t>船橋28</t>
  </si>
  <si>
    <t>船橋市立若松中学校</t>
  </si>
  <si>
    <t>船橋市立旭中学校</t>
  </si>
  <si>
    <t>船橋市立芝山中学校</t>
  </si>
  <si>
    <t>学校ｺｰﾄﾞ</t>
    <rPh sb="0" eb="2">
      <t>ガッコウ</t>
    </rPh>
    <phoneticPr fontId="1"/>
  </si>
  <si>
    <t>正式学校名</t>
    <rPh sb="0" eb="2">
      <t>セイシキ</t>
    </rPh>
    <rPh sb="2" eb="5">
      <t>ガッコウメイ</t>
    </rPh>
    <phoneticPr fontId="1"/>
  </si>
  <si>
    <t>№</t>
    <phoneticPr fontId="1"/>
  </si>
  <si>
    <t>略校名</t>
    <rPh sb="0" eb="1">
      <t>リャク</t>
    </rPh>
    <rPh sb="1" eb="3">
      <t>コウメイ</t>
    </rPh>
    <phoneticPr fontId="1"/>
  </si>
  <si>
    <t>手順⑤</t>
    <rPh sb="0" eb="2">
      <t>テジュン</t>
    </rPh>
    <phoneticPr fontId="1"/>
  </si>
  <si>
    <t>プルダウンリストより選択</t>
    <rPh sb="10" eb="12">
      <t>センタク</t>
    </rPh>
    <phoneticPr fontId="1"/>
  </si>
  <si>
    <r>
      <t>　※ 例　5分21秒　→　</t>
    </r>
    <r>
      <rPr>
        <b/>
        <sz val="12"/>
        <color theme="1"/>
        <rFont val="ＭＳ Ｐゴシック"/>
        <family val="3"/>
        <charset val="128"/>
      </rPr>
      <t>○ 5.21.00　　Ｘ 5.21</t>
    </r>
    <rPh sb="3" eb="4">
      <t>レイ</t>
    </rPh>
    <rPh sb="6" eb="7">
      <t>フン</t>
    </rPh>
    <rPh sb="9" eb="10">
      <t>ビョウ</t>
    </rPh>
    <phoneticPr fontId="1"/>
  </si>
  <si>
    <r>
      <t>短距離、跳躍、投擲　→　</t>
    </r>
    <r>
      <rPr>
        <b/>
        <sz val="12"/>
        <color theme="1"/>
        <rFont val="ＭＳ Ｐゴシック"/>
        <family val="3"/>
        <charset val="128"/>
      </rPr>
      <t>10.02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1個</t>
    </r>
    <rPh sb="0" eb="3">
      <t>タンキョリ</t>
    </rPh>
    <rPh sb="4" eb="6">
      <t>チョウヤク</t>
    </rPh>
    <rPh sb="7" eb="9">
      <t>トウテキ</t>
    </rPh>
    <phoneticPr fontId="1"/>
  </si>
  <si>
    <r>
      <t>中、長距離　→　</t>
    </r>
    <r>
      <rPr>
        <b/>
        <sz val="12"/>
        <color theme="1"/>
        <rFont val="ＭＳ Ｐゴシック"/>
        <family val="3"/>
        <charset val="128"/>
      </rPr>
      <t>10.10.20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2個</t>
    </r>
    <rPh sb="0" eb="1">
      <t>チュウ</t>
    </rPh>
    <rPh sb="2" eb="5">
      <t>チョウキョリ</t>
    </rPh>
    <phoneticPr fontId="1"/>
  </si>
  <si>
    <t>ID</t>
    <phoneticPr fontId="3"/>
  </si>
  <si>
    <t>支部</t>
    <rPh sb="0" eb="2">
      <t>シブ</t>
    </rPh>
    <phoneticPr fontId="1"/>
  </si>
  <si>
    <t>学校名</t>
    <rPh sb="0" eb="3">
      <t>ガッコウメイ</t>
    </rPh>
    <phoneticPr fontId="1"/>
  </si>
  <si>
    <t>千葉</t>
  </si>
  <si>
    <t>加曽利</t>
  </si>
  <si>
    <t>千葉市立加曽利中学校</t>
  </si>
  <si>
    <t>末広</t>
  </si>
  <si>
    <t>千葉市立末広中学校</t>
  </si>
  <si>
    <t>葛城</t>
  </si>
  <si>
    <t>千葉市立葛城中学校</t>
  </si>
  <si>
    <t>椿森</t>
  </si>
  <si>
    <t>千葉市立椿森中学校</t>
  </si>
  <si>
    <t>緑町</t>
  </si>
  <si>
    <t>千葉市立緑町中学校</t>
  </si>
  <si>
    <t>小中台</t>
  </si>
  <si>
    <t>千葉市立小中台中学校</t>
  </si>
  <si>
    <t>花園</t>
  </si>
  <si>
    <t>千葉市立花園中学校</t>
  </si>
  <si>
    <t>新宿</t>
  </si>
  <si>
    <t>千葉市立新宿中学校</t>
  </si>
  <si>
    <t>蘇我</t>
  </si>
  <si>
    <t>千葉市立蘇我中学校</t>
  </si>
  <si>
    <t>犢橋</t>
  </si>
  <si>
    <t>千葉市立犢橋中学校</t>
  </si>
  <si>
    <t>幕張</t>
  </si>
  <si>
    <t>千葉市立幕張中学校</t>
  </si>
  <si>
    <t>生浜</t>
  </si>
  <si>
    <t>千葉市立生浜中学校</t>
  </si>
  <si>
    <t>誉田</t>
  </si>
  <si>
    <t>千葉市立誉田中学校</t>
  </si>
  <si>
    <t>轟町</t>
  </si>
  <si>
    <t>千葉市立轟町中学校</t>
  </si>
  <si>
    <t>松ケ丘</t>
  </si>
  <si>
    <t>千葉市立松ケ丘中学校</t>
  </si>
  <si>
    <t>白井</t>
  </si>
  <si>
    <t>千葉市立白井中学校</t>
  </si>
  <si>
    <t>更科</t>
  </si>
  <si>
    <t>千葉市立更科中学校</t>
  </si>
  <si>
    <t>川戸</t>
  </si>
  <si>
    <t>千葉市立川戸中学校</t>
  </si>
  <si>
    <t>稲毛</t>
  </si>
  <si>
    <t>千葉市立稲毛中学校</t>
  </si>
  <si>
    <t>千草台</t>
  </si>
  <si>
    <t>千葉市立千草台中学校</t>
  </si>
  <si>
    <t>花見川一</t>
  </si>
  <si>
    <t>千葉市立花見川第一中学校</t>
  </si>
  <si>
    <t>幸町一</t>
  </si>
  <si>
    <t>千葉市立幸町第一中学校</t>
  </si>
  <si>
    <t>土気</t>
  </si>
  <si>
    <t>千葉市立土気中学校</t>
  </si>
  <si>
    <t>千城台西</t>
  </si>
  <si>
    <t>千葉市立千城台西中学校</t>
  </si>
  <si>
    <t>星久喜</t>
  </si>
  <si>
    <t>千葉市立星久喜中学校</t>
  </si>
  <si>
    <t>こてはし台</t>
  </si>
  <si>
    <t>千葉市立こてはし台中学校</t>
  </si>
  <si>
    <t>さつきが丘</t>
  </si>
  <si>
    <t>千葉市立さつきが丘中学校</t>
  </si>
  <si>
    <t>高洲一</t>
  </si>
  <si>
    <t>千葉市立高洲第一中学校</t>
  </si>
  <si>
    <t>大宮</t>
  </si>
  <si>
    <t>千葉市立大宮中学校</t>
  </si>
  <si>
    <t>草野</t>
  </si>
  <si>
    <t>千葉市立草野中学校</t>
  </si>
  <si>
    <t>真砂一</t>
  </si>
  <si>
    <t>千葉市立真砂第一中学校</t>
  </si>
  <si>
    <t>真砂二</t>
  </si>
  <si>
    <t>千葉市立真砂第二中学校</t>
  </si>
  <si>
    <t>幕張西</t>
  </si>
  <si>
    <t>千葉市立幕張西中学校</t>
  </si>
  <si>
    <t>都賀</t>
  </si>
  <si>
    <t>千葉市立都賀中学校</t>
  </si>
  <si>
    <t>千城台南</t>
  </si>
  <si>
    <t>千葉市立千城台南中学校</t>
  </si>
  <si>
    <t>高洲二</t>
  </si>
  <si>
    <t>千葉市立高洲第二中学校</t>
  </si>
  <si>
    <t>みつわ台</t>
  </si>
  <si>
    <t>千葉市立みつわ台中学校</t>
  </si>
  <si>
    <t>緑が丘</t>
  </si>
  <si>
    <t>千葉市立緑が丘中学校</t>
  </si>
  <si>
    <t>花見川二</t>
  </si>
  <si>
    <t>千葉市立花見川第二中学校</t>
  </si>
  <si>
    <t>大戸</t>
  </si>
  <si>
    <t>千葉市立天戸中学校</t>
  </si>
  <si>
    <t>千葉市立若松中学校</t>
  </si>
  <si>
    <t>高浜</t>
  </si>
  <si>
    <t>千葉市立高浜中学校</t>
  </si>
  <si>
    <t>幸町二</t>
  </si>
  <si>
    <t>千葉市立幸町第二中学校</t>
  </si>
  <si>
    <t>磯辺一</t>
  </si>
  <si>
    <t>千葉市立磯辺第一中学校</t>
  </si>
  <si>
    <t>山王</t>
  </si>
  <si>
    <t>千葉市立山王中学校</t>
  </si>
  <si>
    <t>稲浜</t>
  </si>
  <si>
    <t>千葉市立稲浜中学校</t>
  </si>
  <si>
    <t>朝日ケ丘</t>
  </si>
  <si>
    <t>千葉市立朝日ケ丘中学校</t>
  </si>
  <si>
    <t>貝塚</t>
  </si>
  <si>
    <t>千葉市立貝塚中学校</t>
  </si>
  <si>
    <t>越智</t>
  </si>
  <si>
    <t>千葉市立越智中学校</t>
  </si>
  <si>
    <t>泉谷</t>
  </si>
  <si>
    <t>千葉市立泉谷中学校</t>
  </si>
  <si>
    <t>幕張本郷</t>
  </si>
  <si>
    <t>千葉市立幕張本郷中学校</t>
  </si>
  <si>
    <t>土気南</t>
  </si>
  <si>
    <t>千葉市立土気南中学校</t>
  </si>
  <si>
    <t>打瀬</t>
  </si>
  <si>
    <t>千葉市立打瀬中学校</t>
  </si>
  <si>
    <t>有吉</t>
  </si>
  <si>
    <t>千葉市立有吉中学校</t>
  </si>
  <si>
    <t>大椎</t>
  </si>
  <si>
    <t>千葉市立大椎中学校</t>
  </si>
  <si>
    <t>千葉大附属</t>
  </si>
  <si>
    <t>千葉大学教育学部附属中学校</t>
  </si>
  <si>
    <t>渋谷幕張</t>
  </si>
  <si>
    <t>渋谷教育学園幕張高校付属中学校</t>
  </si>
  <si>
    <t>昭和秀英</t>
  </si>
  <si>
    <t>昭和学院秀英中学校</t>
  </si>
  <si>
    <t>千葉県立千葉聾学校</t>
  </si>
  <si>
    <t>千葉日本大学第一中学校</t>
  </si>
  <si>
    <t>市川浦安</t>
    <rPh sb="0" eb="2">
      <t>イチカワ</t>
    </rPh>
    <rPh sb="2" eb="4">
      <t>ウラヤス</t>
    </rPh>
    <phoneticPr fontId="1"/>
  </si>
  <si>
    <t>市川一</t>
  </si>
  <si>
    <t>市川市立第一中学校</t>
  </si>
  <si>
    <t>市川二</t>
  </si>
  <si>
    <t>市川市立第二中学校</t>
  </si>
  <si>
    <t>市川三</t>
  </si>
  <si>
    <t>市川市立第三中学校</t>
  </si>
  <si>
    <t>市川四</t>
  </si>
  <si>
    <t>市川市立第四中学校</t>
  </si>
  <si>
    <t>市川五</t>
  </si>
  <si>
    <t>市川市立第五中学校</t>
  </si>
  <si>
    <t>市川六</t>
  </si>
  <si>
    <t>市川市立第六中学校</t>
  </si>
  <si>
    <t>市川七</t>
  </si>
  <si>
    <t>市川市立第七中学校</t>
  </si>
  <si>
    <t>市川八</t>
  </si>
  <si>
    <t>市川市立第八中学校</t>
  </si>
  <si>
    <t>下貝塚</t>
  </si>
  <si>
    <t>市川市立下貝塚中学校</t>
  </si>
  <si>
    <t>高谷</t>
  </si>
  <si>
    <t>市川市立高谷中学校</t>
  </si>
  <si>
    <t>福栄</t>
  </si>
  <si>
    <t>市川市立福栄中学校</t>
  </si>
  <si>
    <t>東国分</t>
  </si>
  <si>
    <t>市川市立東国分中学校</t>
  </si>
  <si>
    <t>大洲</t>
  </si>
  <si>
    <t>市川市立大洲中学校</t>
  </si>
  <si>
    <t>塩浜</t>
  </si>
  <si>
    <t>市川市立塩浜中学校</t>
  </si>
  <si>
    <t>南行徳</t>
  </si>
  <si>
    <t>市川市立南行徳中学校</t>
  </si>
  <si>
    <t>妙典</t>
  </si>
  <si>
    <t>市川市立妙典中学校</t>
  </si>
  <si>
    <t>浦安</t>
  </si>
  <si>
    <t>浦安市立浦安中学校</t>
  </si>
  <si>
    <t>堀江</t>
  </si>
  <si>
    <t>浦安市立堀江中学校</t>
  </si>
  <si>
    <t>見明川</t>
  </si>
  <si>
    <t>浦安市立見明川中学校</t>
  </si>
  <si>
    <t>入船</t>
  </si>
  <si>
    <t>浦安市立入船中学校</t>
  </si>
  <si>
    <t>富岡</t>
  </si>
  <si>
    <t>浦安市立富岡中学校</t>
  </si>
  <si>
    <t>美浜</t>
  </si>
  <si>
    <t>浦安市立美浜中学校</t>
  </si>
  <si>
    <t>日の出</t>
  </si>
  <si>
    <t>浦安市立日の出中学校</t>
  </si>
  <si>
    <t>明海</t>
  </si>
  <si>
    <t>浦安市立明海中学校</t>
  </si>
  <si>
    <t>東海大浦安</t>
  </si>
  <si>
    <t>東海大学付属浦安中学校</t>
  </si>
  <si>
    <t>筑波大付属</t>
  </si>
  <si>
    <t>筑波大付属聾学校中等部</t>
  </si>
  <si>
    <t>市川</t>
  </si>
  <si>
    <t>市川中学校</t>
  </si>
  <si>
    <t>昭和学院</t>
  </si>
  <si>
    <t>昭和学院中学校</t>
  </si>
  <si>
    <t>和洋国府台女子</t>
  </si>
  <si>
    <t>和洋国府台女子中学校</t>
  </si>
  <si>
    <t>国府台女子</t>
  </si>
  <si>
    <t>国府台女子学院中等部</t>
  </si>
  <si>
    <t>日出学園</t>
  </si>
  <si>
    <t>日出学園中学校</t>
  </si>
  <si>
    <t>東京学館浦安中</t>
  </si>
  <si>
    <t>東京学館浦安中学校</t>
  </si>
  <si>
    <t>松戸</t>
  </si>
  <si>
    <t>松戸一</t>
  </si>
  <si>
    <t>松戸市立第一中学校</t>
  </si>
  <si>
    <t>松戸二</t>
  </si>
  <si>
    <t>松戸市立第二中学校</t>
  </si>
  <si>
    <t>松戸三</t>
  </si>
  <si>
    <t>松戸市立第三中学校</t>
  </si>
  <si>
    <t>松戸四</t>
  </si>
  <si>
    <t>松戸市立第四中学校</t>
  </si>
  <si>
    <t>松戸五</t>
  </si>
  <si>
    <t>松戸市立第五中学校</t>
  </si>
  <si>
    <t>松戸六</t>
  </si>
  <si>
    <t>松戸市立第六中学校</t>
  </si>
  <si>
    <t>小金</t>
  </si>
  <si>
    <t>松戸市立小金中学校</t>
  </si>
  <si>
    <t>常盤平</t>
  </si>
  <si>
    <t>松戸市立常盤平中学校</t>
  </si>
  <si>
    <t>栗ケ沢</t>
  </si>
  <si>
    <t>松戸市立栗ケ沢中学校</t>
  </si>
  <si>
    <t>六実</t>
  </si>
  <si>
    <t>松戸市立六実中学校</t>
  </si>
  <si>
    <t>小金南</t>
  </si>
  <si>
    <t>松戸市立小金南中学校</t>
  </si>
  <si>
    <t>古ケ崎</t>
  </si>
  <si>
    <t>松戸市立古ケ崎中学校</t>
  </si>
  <si>
    <t>牧野原</t>
  </si>
  <si>
    <t>松戸市立牧野原中学校</t>
  </si>
  <si>
    <t>河原塚</t>
  </si>
  <si>
    <t>松戸市立河原塚中学校</t>
  </si>
  <si>
    <t>根木内</t>
  </si>
  <si>
    <t>松戸市立根木内中学校</t>
  </si>
  <si>
    <t>新松戸南</t>
  </si>
  <si>
    <t>松戸市立新松戸南中学校</t>
  </si>
  <si>
    <t>新松戸北</t>
  </si>
  <si>
    <t>松戸市立新松戸北中学校</t>
  </si>
  <si>
    <t>金ケ作</t>
  </si>
  <si>
    <t>松戸市立金ケ作中学校</t>
  </si>
  <si>
    <t>和名ケ谷</t>
  </si>
  <si>
    <t>松戸市立和名ケ谷中学校</t>
  </si>
  <si>
    <t>旭町</t>
  </si>
  <si>
    <t>松戸市立旭町中学校</t>
  </si>
  <si>
    <t>小金北</t>
  </si>
  <si>
    <t>松戸市立小金北中学校</t>
  </si>
  <si>
    <t>聖徳</t>
  </si>
  <si>
    <t>聖徳大学付属中学校</t>
  </si>
  <si>
    <t>習志野</t>
  </si>
  <si>
    <t>柏</t>
  </si>
  <si>
    <t>柏市立柏中学校</t>
  </si>
  <si>
    <t>柏二</t>
  </si>
  <si>
    <t>柏市立柏第二中学校</t>
  </si>
  <si>
    <t>柏土</t>
  </si>
  <si>
    <t>柏市立土中学校</t>
  </si>
  <si>
    <t>富勢</t>
  </si>
  <si>
    <t>柏市立富勢中学校</t>
  </si>
  <si>
    <t>柏市立田中中学校</t>
  </si>
  <si>
    <t>光ケ丘</t>
  </si>
  <si>
    <t>柏市立光ケ丘中学校</t>
  </si>
  <si>
    <t>柏三</t>
  </si>
  <si>
    <t>柏市立柏第三中学校</t>
  </si>
  <si>
    <t>柏四</t>
  </si>
  <si>
    <t>柏市立柏第四中学校</t>
  </si>
  <si>
    <t>柏南部</t>
  </si>
  <si>
    <t>柏市立南部中学校</t>
  </si>
  <si>
    <t>柏五</t>
  </si>
  <si>
    <t>柏市立柏第五中学校</t>
  </si>
  <si>
    <t>酒井根</t>
  </si>
  <si>
    <t>柏市立酒井根中学校</t>
  </si>
  <si>
    <t>西原</t>
  </si>
  <si>
    <t>柏市立西原中学校</t>
  </si>
  <si>
    <t>逆井</t>
  </si>
  <si>
    <t>柏市立逆井中学校</t>
  </si>
  <si>
    <t>松葉</t>
  </si>
  <si>
    <t>柏市立松葉中学校</t>
  </si>
  <si>
    <t>中原</t>
  </si>
  <si>
    <t>柏市立中原中学校</t>
  </si>
  <si>
    <t>豊四季</t>
  </si>
  <si>
    <t>柏市立豊四季中学校</t>
  </si>
  <si>
    <t>芝浦工大柏</t>
  </si>
  <si>
    <t>芝浦工業大学柏中学校</t>
  </si>
  <si>
    <t>風早</t>
  </si>
  <si>
    <t>柏市立風早中学校</t>
  </si>
  <si>
    <t>手賀</t>
  </si>
  <si>
    <t>柏市立手賀中学校</t>
  </si>
  <si>
    <t>大津ケ丘</t>
  </si>
  <si>
    <t>柏市立大津ケ丘中学校</t>
  </si>
  <si>
    <t>高柳</t>
  </si>
  <si>
    <t>柏市立高柳中学校</t>
  </si>
  <si>
    <t>葛南</t>
  </si>
  <si>
    <t>我孫子</t>
  </si>
  <si>
    <t>我孫子市立我孫子中学校</t>
  </si>
  <si>
    <t>湖北</t>
  </si>
  <si>
    <t>我孫子市立湖北中学校</t>
  </si>
  <si>
    <t>布佐</t>
  </si>
  <si>
    <t>我孫子市立布佐中学校</t>
  </si>
  <si>
    <t>湖北台</t>
  </si>
  <si>
    <t>我孫子市立湖北台中学校</t>
  </si>
  <si>
    <t>久寺家</t>
  </si>
  <si>
    <t>我孫子市立久寺家中学校</t>
  </si>
  <si>
    <t>白山</t>
  </si>
  <si>
    <t>我孫子市立白山中学校</t>
  </si>
  <si>
    <t>鎌ヶ谷</t>
  </si>
  <si>
    <t>鎌ヶ谷市立鎌ケ谷中学校</t>
  </si>
  <si>
    <t>鎌ヶ谷二</t>
  </si>
  <si>
    <t>鎌ヶ谷市立第二中学校</t>
  </si>
  <si>
    <t>鎌ヶ谷三</t>
  </si>
  <si>
    <t>鎌ヶ谷市立第三中学校</t>
  </si>
  <si>
    <t>鎌ヶ谷四</t>
  </si>
  <si>
    <t>鎌ヶ谷市立第四中学校</t>
  </si>
  <si>
    <t>鎌ヶ谷五</t>
  </si>
  <si>
    <t>鎌ヶ谷市立第五中学校</t>
  </si>
  <si>
    <t>葛北</t>
  </si>
  <si>
    <t>野田一</t>
  </si>
  <si>
    <t>野田市立第一中学校</t>
  </si>
  <si>
    <t>野田二</t>
  </si>
  <si>
    <t>野田市立第二中学校</t>
  </si>
  <si>
    <t>野田東部</t>
  </si>
  <si>
    <t>野田市立東部中学校</t>
  </si>
  <si>
    <t>野田南部</t>
  </si>
  <si>
    <t>野田市立南部中学校</t>
  </si>
  <si>
    <t>野田北部</t>
  </si>
  <si>
    <t>野田市立北部中学校</t>
  </si>
  <si>
    <t>野田市立福田中学校</t>
  </si>
  <si>
    <t>川間</t>
  </si>
  <si>
    <t>野田市立川間中学校</t>
  </si>
  <si>
    <t>岩名</t>
  </si>
  <si>
    <t>野田市立岩名中学校</t>
  </si>
  <si>
    <t>木間ケ瀬</t>
  </si>
  <si>
    <t>野田市立木間ケ瀬中学校</t>
  </si>
  <si>
    <t>二川</t>
  </si>
  <si>
    <t>野田市立二川中学校</t>
  </si>
  <si>
    <t>関宿</t>
  </si>
  <si>
    <t>野田市立関宿中学校</t>
  </si>
  <si>
    <t>流山南部</t>
  </si>
  <si>
    <t>流山市立南部中学校</t>
  </si>
  <si>
    <t>常盤松</t>
  </si>
  <si>
    <t>流山市立常盤松中学校</t>
  </si>
  <si>
    <t>流山北部</t>
  </si>
  <si>
    <t>流山市立北部中学校</t>
  </si>
  <si>
    <t>流山東部</t>
  </si>
  <si>
    <t>流山市立東部中学校</t>
  </si>
  <si>
    <t>東深井</t>
  </si>
  <si>
    <t>流山市立東深井中学校</t>
  </si>
  <si>
    <t>流山市立八木中学校</t>
  </si>
  <si>
    <t>南流山</t>
  </si>
  <si>
    <t>流山市立南流山中学校</t>
  </si>
  <si>
    <t>西初石</t>
  </si>
  <si>
    <t>流山市立西初石中学校</t>
  </si>
  <si>
    <t>西武台</t>
  </si>
  <si>
    <t>西武台中学校</t>
  </si>
  <si>
    <t>おおたかの森</t>
    <rPh sb="5" eb="6">
      <t>モリ</t>
    </rPh>
    <phoneticPr fontId="2"/>
  </si>
  <si>
    <t>流山市立おおたかの森中学校</t>
  </si>
  <si>
    <t>印旛</t>
  </si>
  <si>
    <t>成田</t>
  </si>
  <si>
    <t>成田市立成田中学校</t>
  </si>
  <si>
    <t>遠山</t>
  </si>
  <si>
    <t>成田市立遠山中学校</t>
  </si>
  <si>
    <t>久住</t>
  </si>
  <si>
    <t>成田市立久住中学校</t>
  </si>
  <si>
    <t>豊住</t>
  </si>
  <si>
    <t>成田市立豊住中学校</t>
  </si>
  <si>
    <t>成田西</t>
  </si>
  <si>
    <t>成田市立西中学校</t>
  </si>
  <si>
    <t>中台</t>
  </si>
  <si>
    <t>成田市立中台中学校</t>
  </si>
  <si>
    <t>吾妻</t>
  </si>
  <si>
    <t>成田市立吾妻中学校</t>
  </si>
  <si>
    <t>玉造</t>
  </si>
  <si>
    <t>成田市立玉造中学校</t>
  </si>
  <si>
    <t>下総</t>
  </si>
  <si>
    <t>成田市立下総中学校</t>
  </si>
  <si>
    <t>大栄</t>
  </si>
  <si>
    <t>成田市立大栄中学校</t>
  </si>
  <si>
    <t>志津</t>
  </si>
  <si>
    <t>佐倉市立志津中学校</t>
  </si>
  <si>
    <t>上志津</t>
  </si>
  <si>
    <t>佐倉市立上志津中学校</t>
  </si>
  <si>
    <t>佐倉南部</t>
  </si>
  <si>
    <t>佐倉市立南部中学校</t>
  </si>
  <si>
    <t>臼井</t>
  </si>
  <si>
    <t>佐倉市立臼井中学校</t>
  </si>
  <si>
    <t>井野</t>
  </si>
  <si>
    <t>佐倉市立井野中学校</t>
  </si>
  <si>
    <t>佐倉東</t>
  </si>
  <si>
    <t>佐倉市立佐倉東中学校</t>
  </si>
  <si>
    <t>臼井西</t>
  </si>
  <si>
    <t>佐倉市立臼井西中学校</t>
  </si>
  <si>
    <t>西志津</t>
  </si>
  <si>
    <t>佐倉市立西志津中学校</t>
  </si>
  <si>
    <t>臼井南</t>
  </si>
  <si>
    <t>佐倉市立臼井南中学校</t>
  </si>
  <si>
    <t>根郷</t>
  </si>
  <si>
    <t>佐倉市立根郷中学校</t>
  </si>
  <si>
    <t>四街道</t>
  </si>
  <si>
    <t>四街道市立四街道中学校</t>
  </si>
  <si>
    <t>四街道旭</t>
  </si>
  <si>
    <t>四街道市立旭中学校</t>
  </si>
  <si>
    <t>千代田</t>
  </si>
  <si>
    <t>四街道市立千代田中学校</t>
  </si>
  <si>
    <t>四街道西</t>
  </si>
  <si>
    <t>四街道市立四街道西中学校</t>
  </si>
  <si>
    <t>四街道北</t>
  </si>
  <si>
    <t>四街道市立四街道北中学校</t>
  </si>
  <si>
    <t>八街</t>
  </si>
  <si>
    <t>八街市立八街中学校</t>
  </si>
  <si>
    <t>八街中央</t>
  </si>
  <si>
    <t>八街市立八街中央中学校</t>
  </si>
  <si>
    <t>八街南</t>
  </si>
  <si>
    <t>八街市立八街南中学校</t>
  </si>
  <si>
    <t>八街北</t>
  </si>
  <si>
    <t>八街市立八街北中学校</t>
  </si>
  <si>
    <t>印西</t>
  </si>
  <si>
    <t>印西市立印西中学校</t>
  </si>
  <si>
    <t>船穂</t>
  </si>
  <si>
    <t>印西市立船穂中学校</t>
  </si>
  <si>
    <t>木刈</t>
  </si>
  <si>
    <t>印西市立木刈中学校</t>
  </si>
  <si>
    <t>印西市立小林中学校</t>
  </si>
  <si>
    <t>原山</t>
  </si>
  <si>
    <t>印西市立原山中学校</t>
  </si>
  <si>
    <t>西の原</t>
  </si>
  <si>
    <t>印西市立西の原中学校</t>
  </si>
  <si>
    <t>白井市立白井中学校</t>
  </si>
  <si>
    <t>大山口</t>
  </si>
  <si>
    <t>白井市立大山口中学校</t>
  </si>
  <si>
    <t>南山</t>
  </si>
  <si>
    <t>白井市立南山中学校</t>
  </si>
  <si>
    <t>七次台</t>
  </si>
  <si>
    <t>白井市立七次台中学校</t>
  </si>
  <si>
    <t>桜台</t>
  </si>
  <si>
    <t>白井市立桜台中学校</t>
  </si>
  <si>
    <t>富里</t>
  </si>
  <si>
    <t>富里市立富里中学校</t>
  </si>
  <si>
    <t>富里北</t>
  </si>
  <si>
    <t>富里市立富里北中学校</t>
  </si>
  <si>
    <t>富里南</t>
  </si>
  <si>
    <t>富里市立富里南中学校</t>
  </si>
  <si>
    <t>酒々井</t>
  </si>
  <si>
    <t>酒々井町立酒々井中学校</t>
  </si>
  <si>
    <t>印旛村立印旛中学校</t>
  </si>
  <si>
    <t>本埜</t>
  </si>
  <si>
    <t>本埜村立本埜中学校</t>
  </si>
  <si>
    <t>滝野</t>
  </si>
  <si>
    <t>本埜村立滝野中学校</t>
  </si>
  <si>
    <t>栄</t>
  </si>
  <si>
    <t>栄町立栄中学校</t>
  </si>
  <si>
    <t>栄東</t>
  </si>
  <si>
    <t>栄町立栄東中学校</t>
  </si>
  <si>
    <t>成田高付属</t>
  </si>
  <si>
    <t>成田高等学校付属中学校</t>
  </si>
  <si>
    <t>佐原</t>
  </si>
  <si>
    <t>香取市立佐原中学校</t>
  </si>
  <si>
    <t>佐原三</t>
  </si>
  <si>
    <t>香取市立佐原第三中学校</t>
  </si>
  <si>
    <t>佐原五</t>
  </si>
  <si>
    <t>香取市立佐原第五中学校</t>
  </si>
  <si>
    <t>新島</t>
  </si>
  <si>
    <t>香取市立新島中学校</t>
  </si>
  <si>
    <t>香取市立香取中学校</t>
  </si>
  <si>
    <t>栗源</t>
  </si>
  <si>
    <t>香取市立栗源中学校</t>
  </si>
  <si>
    <t>小見川</t>
  </si>
  <si>
    <t>香取市立小見川中学校</t>
  </si>
  <si>
    <t>香取市立山田中学校</t>
  </si>
  <si>
    <t>神崎</t>
  </si>
  <si>
    <t>神崎町立神崎中学校</t>
  </si>
  <si>
    <t>多古</t>
  </si>
  <si>
    <t>多古町立多古中学校</t>
  </si>
  <si>
    <t>東庄</t>
  </si>
  <si>
    <t>東庄町立東庄中学校</t>
  </si>
  <si>
    <t>東総</t>
  </si>
  <si>
    <t>銚子一</t>
  </si>
  <si>
    <t>銚子市立第一中学校</t>
  </si>
  <si>
    <t>銚子二</t>
  </si>
  <si>
    <t>銚子市立第二中学校</t>
  </si>
  <si>
    <t>銚子三</t>
  </si>
  <si>
    <t>銚子市立第三中学校</t>
  </si>
  <si>
    <t>銚子</t>
    <phoneticPr fontId="1"/>
  </si>
  <si>
    <t>銚子市立銚子中学校</t>
  </si>
  <si>
    <t>銚子西</t>
    <rPh sb="2" eb="3">
      <t>ニシ</t>
    </rPh>
    <phoneticPr fontId="1"/>
  </si>
  <si>
    <t>銚子市立銚子西中学校</t>
  </si>
  <si>
    <t>旭一</t>
  </si>
  <si>
    <t>旭市立第一中学校</t>
  </si>
  <si>
    <t>旭二</t>
  </si>
  <si>
    <t>旭市立第二中学校</t>
  </si>
  <si>
    <t>海上</t>
  </si>
  <si>
    <t>旭市立海上中学校</t>
  </si>
  <si>
    <t>飯岡</t>
  </si>
  <si>
    <t>旭市立飯岡中学校</t>
  </si>
  <si>
    <t>干潟</t>
  </si>
  <si>
    <t>旭市立干潟中学校</t>
  </si>
  <si>
    <t>匝瑳八日市場一</t>
  </si>
  <si>
    <t>匝瑳市立八日市場第一中学校</t>
  </si>
  <si>
    <t>匝瑳八日市場二</t>
  </si>
  <si>
    <t>匝瑳市立八日市場第二中学校</t>
  </si>
  <si>
    <t>野栄</t>
  </si>
  <si>
    <t>匝瑳市立野栄中学校</t>
  </si>
  <si>
    <t>山武</t>
  </si>
  <si>
    <t>東金</t>
  </si>
  <si>
    <t>東金市立東金中学校</t>
  </si>
  <si>
    <t>東金東</t>
  </si>
  <si>
    <t>東金市立東中学校</t>
  </si>
  <si>
    <t>東金西</t>
  </si>
  <si>
    <t>東金市立西中学校</t>
  </si>
  <si>
    <t>東金北</t>
  </si>
  <si>
    <t>東金市立北中学校</t>
  </si>
  <si>
    <t>大網</t>
  </si>
  <si>
    <t>大網白里町立大網中学校</t>
  </si>
  <si>
    <t>白里</t>
  </si>
  <si>
    <t>大網白里町立白里中学校</t>
  </si>
  <si>
    <t>増穂</t>
  </si>
  <si>
    <t>大網白里町立増穂中学校</t>
  </si>
  <si>
    <t>九十九里</t>
  </si>
  <si>
    <t>九十九里町立九十九里中学校</t>
  </si>
  <si>
    <t>成東</t>
  </si>
  <si>
    <t>山武市立成東中学校</t>
  </si>
  <si>
    <t>山武東</t>
  </si>
  <si>
    <t>山武市立成東東中学校</t>
  </si>
  <si>
    <t>山武市立山武中学校</t>
  </si>
  <si>
    <t>山武南</t>
  </si>
  <si>
    <t>山武市立山武南中学校</t>
  </si>
  <si>
    <t>蓮沼</t>
  </si>
  <si>
    <t>山武市立蓮沼中学校</t>
  </si>
  <si>
    <t>松尾</t>
  </si>
  <si>
    <t>山武市立松尾中学校</t>
  </si>
  <si>
    <t>横芝</t>
  </si>
  <si>
    <t>横芝光町立横芝中学校</t>
  </si>
  <si>
    <t>光</t>
  </si>
  <si>
    <t>横芝光町立光中学校</t>
  </si>
  <si>
    <t>芝山</t>
  </si>
  <si>
    <t>芝山町立芝山中学校</t>
  </si>
  <si>
    <t>長生</t>
  </si>
  <si>
    <t>茂原東</t>
  </si>
  <si>
    <t>茂原市立東中学校</t>
  </si>
  <si>
    <t>富士見</t>
  </si>
  <si>
    <t>茂原市立富士見中学校</t>
  </si>
  <si>
    <t>茂原</t>
  </si>
  <si>
    <t>茂原市立茂原中学校</t>
  </si>
  <si>
    <t>茂原南</t>
  </si>
  <si>
    <t>茂原市立南中学校</t>
  </si>
  <si>
    <t>本納</t>
  </si>
  <si>
    <t>茂原市立本納中学校</t>
  </si>
  <si>
    <t>早野</t>
  </si>
  <si>
    <t>茂原市立早野中学校</t>
  </si>
  <si>
    <t>西陵</t>
  </si>
  <si>
    <t>茂原市立西陵中学校</t>
  </si>
  <si>
    <t>一宮</t>
  </si>
  <si>
    <t>一宮町立一宮中学校</t>
  </si>
  <si>
    <t>白子</t>
  </si>
  <si>
    <t>白子町立白子中学校</t>
  </si>
  <si>
    <t>長柄</t>
  </si>
  <si>
    <t>長柄町立長柄中学校</t>
  </si>
  <si>
    <t>長南</t>
  </si>
  <si>
    <t>長南町立長南中学校</t>
  </si>
  <si>
    <t>睦沢</t>
  </si>
  <si>
    <t>睦沢町立睦沢中学校</t>
  </si>
  <si>
    <t>長生村立長生中学校</t>
  </si>
  <si>
    <t>夷隅</t>
  </si>
  <si>
    <t>勝浦北</t>
  </si>
  <si>
    <t>勝浦市立北中学校</t>
  </si>
  <si>
    <t>興津</t>
  </si>
  <si>
    <t>勝浦市立興津中学校</t>
  </si>
  <si>
    <t>勝浦</t>
  </si>
  <si>
    <t>勝浦市立勝浦中学校</t>
  </si>
  <si>
    <t>大多喜西</t>
  </si>
  <si>
    <t>大多喜町立西中学校</t>
  </si>
  <si>
    <t>大多喜</t>
  </si>
  <si>
    <t>大多喜町立大多喜中学校</t>
  </si>
  <si>
    <t>国吉</t>
  </si>
  <si>
    <t>いすみ市立国吉中学校</t>
  </si>
  <si>
    <t>いすみ市立大原中学校</t>
  </si>
  <si>
    <t>岬</t>
  </si>
  <si>
    <t>いすみ市立岬中学校</t>
  </si>
  <si>
    <t>御宿</t>
  </si>
  <si>
    <t>御宿町立御宿中学校</t>
  </si>
  <si>
    <t>安房</t>
  </si>
  <si>
    <t>白浜</t>
  </si>
  <si>
    <t>南房総市立白浜中学校</t>
  </si>
  <si>
    <t>千倉</t>
  </si>
  <si>
    <t>南房総市立千倉中学校</t>
  </si>
  <si>
    <t>丸山</t>
  </si>
  <si>
    <t>南房総市立丸山中学校</t>
  </si>
  <si>
    <t>南房総市立和田中学校</t>
  </si>
  <si>
    <t>江見</t>
  </si>
  <si>
    <t>鴨川市立江見中学校</t>
  </si>
  <si>
    <t>鴨川</t>
  </si>
  <si>
    <t>鴨川市立鴨川中学校</t>
  </si>
  <si>
    <t>長狭</t>
  </si>
  <si>
    <t>鴨川市立長狭中学校</t>
  </si>
  <si>
    <t>安房東</t>
  </si>
  <si>
    <t>鴨川市立安房東中学校</t>
  </si>
  <si>
    <t>館山一</t>
  </si>
  <si>
    <t>館山市立第一中学校</t>
  </si>
  <si>
    <t>館山二</t>
  </si>
  <si>
    <t>館山市立第二中学校</t>
  </si>
  <si>
    <t>館山三</t>
  </si>
  <si>
    <t>館山市立第三中学校</t>
  </si>
  <si>
    <t>房南</t>
  </si>
  <si>
    <t>館山市立房南中学校</t>
  </si>
  <si>
    <t>鋸南</t>
  </si>
  <si>
    <t>鋸南町立鋸南中学校</t>
  </si>
  <si>
    <t>富山</t>
  </si>
  <si>
    <t>南房総市立富山中学校</t>
  </si>
  <si>
    <t>富浦</t>
  </si>
  <si>
    <t>南房総市立富浦中学校</t>
  </si>
  <si>
    <t>三芳</t>
  </si>
  <si>
    <t>南房総市立三芳中学校</t>
  </si>
  <si>
    <t>君津</t>
  </si>
  <si>
    <t>君津市立君津中学校</t>
  </si>
  <si>
    <t>八重原</t>
  </si>
  <si>
    <t>君津市立八重原中学校</t>
  </si>
  <si>
    <t>周西</t>
  </si>
  <si>
    <t>君津市立周西中学校</t>
  </si>
  <si>
    <t>周西南</t>
  </si>
  <si>
    <t>君津市立周西南中学校</t>
  </si>
  <si>
    <t>周南</t>
  </si>
  <si>
    <t>君津市立周南中学校</t>
  </si>
  <si>
    <t>小糸</t>
  </si>
  <si>
    <t>君津市立小糸中学校</t>
  </si>
  <si>
    <t>清和</t>
  </si>
  <si>
    <t>君津市立清和中学校</t>
  </si>
  <si>
    <t>小櫃</t>
  </si>
  <si>
    <t>君津市立小櫃中学校</t>
  </si>
  <si>
    <t>久留里</t>
  </si>
  <si>
    <t>君津市立久留里中学校</t>
  </si>
  <si>
    <t>松丘</t>
  </si>
  <si>
    <t>君津市立松丘中学校</t>
  </si>
  <si>
    <t>亀山</t>
  </si>
  <si>
    <t>君津市立亀山中学校</t>
  </si>
  <si>
    <t>千葉国際</t>
  </si>
  <si>
    <t>千葉国際中学校</t>
  </si>
  <si>
    <t>富津</t>
  </si>
  <si>
    <t>富津市立富津中学校</t>
  </si>
  <si>
    <t>大貫</t>
  </si>
  <si>
    <t>富津市立大貫中学校</t>
  </si>
  <si>
    <t>佐貫</t>
  </si>
  <si>
    <t>富津市立佐貫中学校</t>
  </si>
  <si>
    <t>天羽</t>
  </si>
  <si>
    <t>富津市立天羽中学校</t>
  </si>
  <si>
    <t>天羽東</t>
  </si>
  <si>
    <t>富津市立天羽東中学校</t>
  </si>
  <si>
    <t>木・袖</t>
  </si>
  <si>
    <t>木更津一</t>
  </si>
  <si>
    <t>木更津市立木更津第一中学校</t>
  </si>
  <si>
    <t>木更津二</t>
  </si>
  <si>
    <t>木更津市立木更津第二中学校</t>
  </si>
  <si>
    <t>木更津三</t>
  </si>
  <si>
    <t>木更津市立木更津第三中学校</t>
  </si>
  <si>
    <t>岩根</t>
  </si>
  <si>
    <t>木更津市立岩根中学校</t>
  </si>
  <si>
    <t>鎌足</t>
  </si>
  <si>
    <t>木更津市立鎌足中学校</t>
  </si>
  <si>
    <t>金田</t>
  </si>
  <si>
    <t>木更津市立金田中学校</t>
  </si>
  <si>
    <t>中郷</t>
  </si>
  <si>
    <t>木更津市立中郷中学校</t>
  </si>
  <si>
    <t>富来田</t>
  </si>
  <si>
    <t>木更津市立富来田中学校</t>
  </si>
  <si>
    <t>太田</t>
  </si>
  <si>
    <t>木更津市立太田中学校</t>
  </si>
  <si>
    <t>畑沢</t>
  </si>
  <si>
    <t>木更津市立畑沢中学校</t>
  </si>
  <si>
    <t>岩根西</t>
  </si>
  <si>
    <t>木更津市立岩根西中学校</t>
  </si>
  <si>
    <t>波岡</t>
  </si>
  <si>
    <t>木更津市立波岡中学校</t>
  </si>
  <si>
    <t>清川</t>
  </si>
  <si>
    <t>木更津市立清川中学校</t>
  </si>
  <si>
    <t>志学館</t>
  </si>
  <si>
    <t>志学館中学校</t>
  </si>
  <si>
    <t>暁星国際</t>
  </si>
  <si>
    <t>暁星国際中学校</t>
  </si>
  <si>
    <t>昭和</t>
  </si>
  <si>
    <t>袖ケ浦市立昭和中学校</t>
  </si>
  <si>
    <t>長浦</t>
  </si>
  <si>
    <t>袖ケ浦市立長浦中学校</t>
  </si>
  <si>
    <t>根形</t>
  </si>
  <si>
    <t>袖ケ浦市立根形中学校</t>
  </si>
  <si>
    <t>平川</t>
  </si>
  <si>
    <t>袖ケ浦市立平川中学校</t>
  </si>
  <si>
    <t>蔵波</t>
  </si>
  <si>
    <t>袖ケ浦市立蔵波中学校</t>
  </si>
  <si>
    <t>市原</t>
  </si>
  <si>
    <t>八幡</t>
  </si>
  <si>
    <t>市原市立八幡中学校</t>
  </si>
  <si>
    <t>菊間</t>
  </si>
  <si>
    <t>市原市立菊間中学校</t>
  </si>
  <si>
    <t>市原市立市原中学校</t>
  </si>
  <si>
    <t>五井</t>
  </si>
  <si>
    <t>市原市立五井中学校</t>
  </si>
  <si>
    <t>東海</t>
  </si>
  <si>
    <t>市原市立東海中学校</t>
  </si>
  <si>
    <t>姉崎</t>
  </si>
  <si>
    <t>市原市立姉崎中学校</t>
  </si>
  <si>
    <t>三和</t>
  </si>
  <si>
    <t>市原市立三和中学校</t>
  </si>
  <si>
    <t>湿津</t>
  </si>
  <si>
    <t>市原市立湿津中学校</t>
  </si>
  <si>
    <t>市東</t>
  </si>
  <si>
    <t>市原市立市東中学校</t>
  </si>
  <si>
    <t>辰巳台</t>
  </si>
  <si>
    <t>市原市立辰巳台中学校</t>
  </si>
  <si>
    <t>加茂</t>
  </si>
  <si>
    <t>市原市立加茂中学校</t>
  </si>
  <si>
    <t>南総</t>
  </si>
  <si>
    <t>市原市立南総中学校</t>
  </si>
  <si>
    <t>若葉</t>
  </si>
  <si>
    <t>市原市立若葉中学校</t>
  </si>
  <si>
    <t>有秋</t>
  </si>
  <si>
    <t>市原市立有秋中学校</t>
  </si>
  <si>
    <t>八幡東</t>
  </si>
  <si>
    <t>市原市立八幡東中学校</t>
  </si>
  <si>
    <t>国分寺台</t>
  </si>
  <si>
    <t>市原市立国分寺台中学校</t>
  </si>
  <si>
    <t>姉崎東</t>
  </si>
  <si>
    <t>市原市立姉崎東中学校</t>
  </si>
  <si>
    <t>双葉</t>
  </si>
  <si>
    <t>市原市立双葉中学校</t>
  </si>
  <si>
    <t>千種</t>
  </si>
  <si>
    <t>市原市立千種中学校</t>
  </si>
  <si>
    <t>国分寺台西</t>
  </si>
  <si>
    <t>市原市立国分寺台西中学校</t>
  </si>
  <si>
    <t>ちはら台南</t>
  </si>
  <si>
    <t>市原市立ちはら台南中学校</t>
  </si>
  <si>
    <t>千葉1</t>
  </si>
  <si>
    <t>千葉2</t>
  </si>
  <si>
    <t>千葉3</t>
  </si>
  <si>
    <t>千葉4</t>
  </si>
  <si>
    <t>千葉5</t>
  </si>
  <si>
    <t>千葉6</t>
  </si>
  <si>
    <t>千葉7</t>
  </si>
  <si>
    <t>千葉8</t>
  </si>
  <si>
    <t>千葉9</t>
  </si>
  <si>
    <t>千葉10</t>
  </si>
  <si>
    <t>千葉11</t>
  </si>
  <si>
    <t>千葉12</t>
  </si>
  <si>
    <t>千葉13</t>
  </si>
  <si>
    <t>千葉14</t>
  </si>
  <si>
    <t>千葉15</t>
  </si>
  <si>
    <t>千葉16</t>
  </si>
  <si>
    <t>千葉17</t>
  </si>
  <si>
    <t>千葉18</t>
  </si>
  <si>
    <t>千葉19</t>
  </si>
  <si>
    <t>千葉20</t>
  </si>
  <si>
    <t>千葉21</t>
  </si>
  <si>
    <t>千葉22</t>
  </si>
  <si>
    <t>千葉23</t>
  </si>
  <si>
    <t>千葉24</t>
  </si>
  <si>
    <t>千葉25</t>
  </si>
  <si>
    <t>千葉26</t>
  </si>
  <si>
    <t>千葉27</t>
  </si>
  <si>
    <t>千葉28</t>
  </si>
  <si>
    <t>千葉29</t>
  </si>
  <si>
    <t>千葉30</t>
  </si>
  <si>
    <t>千葉31</t>
  </si>
  <si>
    <t>千葉32</t>
  </si>
  <si>
    <t>千葉33</t>
  </si>
  <si>
    <t>千葉34</t>
  </si>
  <si>
    <t>千葉35</t>
  </si>
  <si>
    <t>千葉36</t>
  </si>
  <si>
    <t>千葉37</t>
  </si>
  <si>
    <t>千葉38</t>
  </si>
  <si>
    <t>千葉39</t>
  </si>
  <si>
    <t>千葉40</t>
  </si>
  <si>
    <t>千葉41</t>
  </si>
  <si>
    <t>千葉42</t>
  </si>
  <si>
    <t>千葉43</t>
  </si>
  <si>
    <t>千葉44</t>
  </si>
  <si>
    <t>千葉45</t>
  </si>
  <si>
    <t>千葉46</t>
  </si>
  <si>
    <t>千葉47</t>
  </si>
  <si>
    <t>千葉48</t>
  </si>
  <si>
    <t>千葉49</t>
  </si>
  <si>
    <t>千葉51</t>
  </si>
  <si>
    <t>千葉52</t>
  </si>
  <si>
    <t>千葉53</t>
  </si>
  <si>
    <t>千葉54</t>
  </si>
  <si>
    <t>千葉55</t>
  </si>
  <si>
    <t>千葉56</t>
  </si>
  <si>
    <t>千葉58</t>
  </si>
  <si>
    <t>千葉59</t>
  </si>
  <si>
    <t>千葉60</t>
  </si>
  <si>
    <t>千葉61</t>
  </si>
  <si>
    <t>市川浦安1</t>
  </si>
  <si>
    <t>市川浦安2</t>
  </si>
  <si>
    <t>市川浦安3</t>
  </si>
  <si>
    <t>市川浦安4</t>
  </si>
  <si>
    <t>市川浦安5</t>
  </si>
  <si>
    <t>市川浦安6</t>
  </si>
  <si>
    <t>市川浦安7</t>
  </si>
  <si>
    <t>市川浦安8</t>
  </si>
  <si>
    <t>市川浦安9</t>
  </si>
  <si>
    <t>市川浦安10</t>
  </si>
  <si>
    <t>市川浦安11</t>
  </si>
  <si>
    <t>市川浦安12</t>
  </si>
  <si>
    <t>市川浦安13</t>
  </si>
  <si>
    <t>市川浦安14</t>
  </si>
  <si>
    <t>市川浦安15</t>
  </si>
  <si>
    <t>市川浦安16</t>
  </si>
  <si>
    <t>市川浦安17</t>
  </si>
  <si>
    <t>市川浦安18</t>
  </si>
  <si>
    <t>市川浦安19</t>
  </si>
  <si>
    <t>市川浦安20</t>
  </si>
  <si>
    <t>市川浦安21</t>
  </si>
  <si>
    <t>市川浦安22</t>
  </si>
  <si>
    <t>市川浦安23</t>
  </si>
  <si>
    <t>市川浦安24</t>
  </si>
  <si>
    <t>市川浦安25</t>
  </si>
  <si>
    <t>市川浦安26</t>
  </si>
  <si>
    <t>市川浦安27</t>
  </si>
  <si>
    <t>市川浦安28</t>
  </si>
  <si>
    <t>市川浦安29</t>
  </si>
  <si>
    <t>市川浦安30</t>
  </si>
  <si>
    <t>市川浦安31</t>
  </si>
  <si>
    <t>市川浦安32</t>
  </si>
  <si>
    <t>市川浦安33</t>
  </si>
  <si>
    <t>市川浦安34</t>
  </si>
  <si>
    <t>松戸1</t>
  </si>
  <si>
    <t>松戸2</t>
  </si>
  <si>
    <t>松戸3</t>
  </si>
  <si>
    <t>松戸4</t>
  </si>
  <si>
    <t>松戸5</t>
  </si>
  <si>
    <t>松戸6</t>
  </si>
  <si>
    <t>松戸7</t>
  </si>
  <si>
    <t>松戸8</t>
  </si>
  <si>
    <t>松戸9</t>
  </si>
  <si>
    <t>松戸10</t>
  </si>
  <si>
    <t>松戸11</t>
  </si>
  <si>
    <t>松戸12</t>
  </si>
  <si>
    <t>松戸13</t>
  </si>
  <si>
    <t>松戸14</t>
  </si>
  <si>
    <t>松戸15</t>
  </si>
  <si>
    <t>松戸16</t>
  </si>
  <si>
    <t>松戸17</t>
  </si>
  <si>
    <t>松戸18</t>
  </si>
  <si>
    <t>松戸19</t>
  </si>
  <si>
    <t>松戸20</t>
  </si>
  <si>
    <t>松戸21</t>
  </si>
  <si>
    <t>松戸22</t>
  </si>
  <si>
    <t>柏1</t>
  </si>
  <si>
    <t>柏2</t>
  </si>
  <si>
    <t>柏3</t>
  </si>
  <si>
    <t>柏4</t>
  </si>
  <si>
    <t>柏5</t>
  </si>
  <si>
    <t>柏6</t>
  </si>
  <si>
    <t>柏7</t>
  </si>
  <si>
    <t>柏8</t>
  </si>
  <si>
    <t>柏9</t>
  </si>
  <si>
    <t>柏10</t>
  </si>
  <si>
    <t>柏11</t>
  </si>
  <si>
    <t>柏12</t>
  </si>
  <si>
    <t>柏13</t>
  </si>
  <si>
    <t>柏14</t>
  </si>
  <si>
    <t>柏15</t>
  </si>
  <si>
    <t>柏16</t>
  </si>
  <si>
    <t>柏17</t>
  </si>
  <si>
    <t>柏18</t>
  </si>
  <si>
    <t>柏19</t>
  </si>
  <si>
    <t>柏20</t>
  </si>
  <si>
    <t>柏21</t>
  </si>
  <si>
    <t>葛南1</t>
  </si>
  <si>
    <t>葛南2</t>
  </si>
  <si>
    <t>葛南3</t>
  </si>
  <si>
    <t>葛南4</t>
  </si>
  <si>
    <t>葛南5</t>
  </si>
  <si>
    <t>葛南6</t>
  </si>
  <si>
    <t>葛南7</t>
  </si>
  <si>
    <t>葛南8</t>
  </si>
  <si>
    <t>葛南9</t>
  </si>
  <si>
    <t>葛南10</t>
  </si>
  <si>
    <t>葛南11</t>
  </si>
  <si>
    <t>葛北1</t>
  </si>
  <si>
    <t>葛北2</t>
  </si>
  <si>
    <t>葛北3</t>
  </si>
  <si>
    <t>葛北4</t>
  </si>
  <si>
    <t>葛北5</t>
  </si>
  <si>
    <t>葛北6</t>
  </si>
  <si>
    <t>葛北7</t>
  </si>
  <si>
    <t>葛北8</t>
  </si>
  <si>
    <t>葛北9</t>
  </si>
  <si>
    <t>葛北10</t>
  </si>
  <si>
    <t>葛北11</t>
  </si>
  <si>
    <t>葛北12</t>
  </si>
  <si>
    <t>葛北13</t>
  </si>
  <si>
    <t>葛北14</t>
  </si>
  <si>
    <t>葛北15</t>
  </si>
  <si>
    <t>葛北16</t>
  </si>
  <si>
    <t>葛北17</t>
  </si>
  <si>
    <t>葛北18</t>
  </si>
  <si>
    <t>葛北19</t>
  </si>
  <si>
    <t>葛北20</t>
  </si>
  <si>
    <t>葛北21</t>
  </si>
  <si>
    <t>印旛1</t>
  </si>
  <si>
    <t>印旛2</t>
  </si>
  <si>
    <t>印旛3</t>
  </si>
  <si>
    <t>印旛4</t>
  </si>
  <si>
    <t>印旛5</t>
  </si>
  <si>
    <t>印旛6</t>
  </si>
  <si>
    <t>印旛7</t>
  </si>
  <si>
    <t>印旛8</t>
  </si>
  <si>
    <t>印旛9</t>
  </si>
  <si>
    <t>印旛10</t>
  </si>
  <si>
    <t>印旛11</t>
  </si>
  <si>
    <t>印旛12</t>
  </si>
  <si>
    <t>印旛13</t>
  </si>
  <si>
    <t>印旛14</t>
  </si>
  <si>
    <t>印旛15</t>
  </si>
  <si>
    <t>印旛16</t>
  </si>
  <si>
    <t>印旛17</t>
  </si>
  <si>
    <t>印旛18</t>
  </si>
  <si>
    <t>印旛19</t>
  </si>
  <si>
    <t>印旛20</t>
  </si>
  <si>
    <t>印旛21</t>
  </si>
  <si>
    <t>印旛22</t>
  </si>
  <si>
    <t>印旛23</t>
  </si>
  <si>
    <t>印旛24</t>
  </si>
  <si>
    <t>印旛25</t>
  </si>
  <si>
    <t>印旛26</t>
  </si>
  <si>
    <t>印旛27</t>
  </si>
  <si>
    <t>印旛28</t>
  </si>
  <si>
    <t>印旛29</t>
  </si>
  <si>
    <t>印旛30</t>
  </si>
  <si>
    <t>印旛31</t>
  </si>
  <si>
    <t>印旛32</t>
  </si>
  <si>
    <t>印旛33</t>
  </si>
  <si>
    <t>印旛34</t>
  </si>
  <si>
    <t>印旛35</t>
  </si>
  <si>
    <t>印旛36</t>
  </si>
  <si>
    <t>印旛37</t>
  </si>
  <si>
    <t>印旛38</t>
  </si>
  <si>
    <t>印旛39</t>
  </si>
  <si>
    <t>印旛40</t>
  </si>
  <si>
    <t>印旛41</t>
  </si>
  <si>
    <t>印旛42</t>
  </si>
  <si>
    <t>印旛43</t>
  </si>
  <si>
    <t>印旛44</t>
  </si>
  <si>
    <t>印旛45</t>
  </si>
  <si>
    <t>印旛46</t>
  </si>
  <si>
    <t>印旛47</t>
  </si>
  <si>
    <t>印旛48</t>
  </si>
  <si>
    <t>印旛49</t>
  </si>
  <si>
    <t>印旛50</t>
  </si>
  <si>
    <t>香取1</t>
  </si>
  <si>
    <t>香取2</t>
  </si>
  <si>
    <t>香取3</t>
  </si>
  <si>
    <t>香取4</t>
  </si>
  <si>
    <t>香取5</t>
  </si>
  <si>
    <t>香取6</t>
  </si>
  <si>
    <t>香取7</t>
  </si>
  <si>
    <t>香取8</t>
  </si>
  <si>
    <t>香取9</t>
  </si>
  <si>
    <t>香取10</t>
  </si>
  <si>
    <t>香取11</t>
  </si>
  <si>
    <t>東総1</t>
  </si>
  <si>
    <t>東総2</t>
  </si>
  <si>
    <t>東総3</t>
  </si>
  <si>
    <t>東総4</t>
  </si>
  <si>
    <t>東総5</t>
  </si>
  <si>
    <t>東総6</t>
  </si>
  <si>
    <t>東総7</t>
  </si>
  <si>
    <t>東総8</t>
  </si>
  <si>
    <t>東総9</t>
  </si>
  <si>
    <t>東総10</t>
  </si>
  <si>
    <t>東総11</t>
  </si>
  <si>
    <t>東総12</t>
  </si>
  <si>
    <t>東総13</t>
  </si>
  <si>
    <t>山武1</t>
  </si>
  <si>
    <t>山武2</t>
  </si>
  <si>
    <t>山武3</t>
  </si>
  <si>
    <t>山武4</t>
  </si>
  <si>
    <t>山武5</t>
  </si>
  <si>
    <t>山武6</t>
  </si>
  <si>
    <t>山武7</t>
  </si>
  <si>
    <t>山武8</t>
  </si>
  <si>
    <t>山武9</t>
  </si>
  <si>
    <t>山武10</t>
  </si>
  <si>
    <t>山武11</t>
  </si>
  <si>
    <t>山武12</t>
  </si>
  <si>
    <t>山武13</t>
  </si>
  <si>
    <t>山武14</t>
  </si>
  <si>
    <t>山武15</t>
  </si>
  <si>
    <t>山武16</t>
  </si>
  <si>
    <t>山武17</t>
  </si>
  <si>
    <t>長生1</t>
  </si>
  <si>
    <t>長生2</t>
  </si>
  <si>
    <t>長生3</t>
  </si>
  <si>
    <t>長生4</t>
  </si>
  <si>
    <t>長生5</t>
  </si>
  <si>
    <t>長生6</t>
  </si>
  <si>
    <t>長生7</t>
  </si>
  <si>
    <t>長生8</t>
  </si>
  <si>
    <t>長生9</t>
  </si>
  <si>
    <t>長生10</t>
  </si>
  <si>
    <t>長生11</t>
  </si>
  <si>
    <t>長生12</t>
  </si>
  <si>
    <t>長生13</t>
  </si>
  <si>
    <t>夷隅1</t>
  </si>
  <si>
    <t>夷隅2</t>
  </si>
  <si>
    <t>夷隅3</t>
  </si>
  <si>
    <t>夷隅4</t>
  </si>
  <si>
    <t>夷隅5</t>
  </si>
  <si>
    <t>夷隅6</t>
  </si>
  <si>
    <t>夷隅7</t>
  </si>
  <si>
    <t>夷隅8</t>
  </si>
  <si>
    <t>夷隅9</t>
  </si>
  <si>
    <t>安房1</t>
  </si>
  <si>
    <t>安房2</t>
  </si>
  <si>
    <t>安房3</t>
  </si>
  <si>
    <t>安房4</t>
  </si>
  <si>
    <t>安房5</t>
  </si>
  <si>
    <t>安房6</t>
  </si>
  <si>
    <t>安房7</t>
  </si>
  <si>
    <t>安房8</t>
  </si>
  <si>
    <t>安房9</t>
  </si>
  <si>
    <t>安房10</t>
  </si>
  <si>
    <t>安房11</t>
  </si>
  <si>
    <t>安房12</t>
  </si>
  <si>
    <t>安房13</t>
  </si>
  <si>
    <t>安房14</t>
  </si>
  <si>
    <t>安房15</t>
  </si>
  <si>
    <t>安房16</t>
  </si>
  <si>
    <t>君津1</t>
  </si>
  <si>
    <t>君津2</t>
  </si>
  <si>
    <t>君津3</t>
  </si>
  <si>
    <t>君津4</t>
  </si>
  <si>
    <t>君津5</t>
  </si>
  <si>
    <t>君津6</t>
  </si>
  <si>
    <t>君津7</t>
  </si>
  <si>
    <t>君津8</t>
  </si>
  <si>
    <t>君津9</t>
  </si>
  <si>
    <t>君津10</t>
  </si>
  <si>
    <t>君津11</t>
  </si>
  <si>
    <t>君津12</t>
  </si>
  <si>
    <t>君津13</t>
  </si>
  <si>
    <t>君津14</t>
  </si>
  <si>
    <t>君津15</t>
  </si>
  <si>
    <t>君津16</t>
  </si>
  <si>
    <t>君津17</t>
  </si>
  <si>
    <t>木・袖1</t>
  </si>
  <si>
    <t>木・袖2</t>
  </si>
  <si>
    <t>木・袖3</t>
  </si>
  <si>
    <t>木・袖4</t>
  </si>
  <si>
    <t>木・袖5</t>
  </si>
  <si>
    <t>木・袖6</t>
  </si>
  <si>
    <t>木・袖7</t>
  </si>
  <si>
    <t>木・袖8</t>
  </si>
  <si>
    <t>木・袖9</t>
  </si>
  <si>
    <t>木・袖10</t>
  </si>
  <si>
    <t>木・袖11</t>
  </si>
  <si>
    <t>木・袖12</t>
  </si>
  <si>
    <t>木・袖13</t>
  </si>
  <si>
    <t>木・袖14</t>
  </si>
  <si>
    <t>木・袖15</t>
  </si>
  <si>
    <t>木・袖16</t>
  </si>
  <si>
    <t>木・袖17</t>
  </si>
  <si>
    <t>木・袖18</t>
  </si>
  <si>
    <t>木・袖19</t>
  </si>
  <si>
    <t>木・袖20</t>
  </si>
  <si>
    <t>市原1</t>
  </si>
  <si>
    <t>市原2</t>
  </si>
  <si>
    <t>市原3</t>
  </si>
  <si>
    <t>市原4</t>
  </si>
  <si>
    <t>市原5</t>
  </si>
  <si>
    <t>市原6</t>
  </si>
  <si>
    <t>市原7</t>
  </si>
  <si>
    <t>市原8</t>
  </si>
  <si>
    <t>市原9</t>
  </si>
  <si>
    <t>市原10</t>
  </si>
  <si>
    <t>市原11</t>
  </si>
  <si>
    <t>市原12</t>
  </si>
  <si>
    <t>市原13</t>
  </si>
  <si>
    <t>市原14</t>
  </si>
  <si>
    <t>市原15</t>
  </si>
  <si>
    <t>市原16</t>
  </si>
  <si>
    <t>市原17</t>
  </si>
  <si>
    <t>市原18</t>
  </si>
  <si>
    <t>市原19</t>
  </si>
  <si>
    <t>市原20</t>
  </si>
  <si>
    <t>市原21</t>
  </si>
  <si>
    <t>略校名</t>
    <rPh sb="0" eb="1">
      <t>ホボ</t>
    </rPh>
    <rPh sb="1" eb="3">
      <t>コウメイ</t>
    </rPh>
    <phoneticPr fontId="1"/>
  </si>
  <si>
    <t>参加費</t>
    <rPh sb="0" eb="3">
      <t>サンカヒ</t>
    </rPh>
    <phoneticPr fontId="1"/>
  </si>
  <si>
    <t>氏名</t>
    <rPh sb="0" eb="2">
      <t>シメイ</t>
    </rPh>
    <phoneticPr fontId="1"/>
  </si>
  <si>
    <t>記録</t>
    <rPh sb="0" eb="2">
      <t>キロク</t>
    </rPh>
    <phoneticPr fontId="1"/>
  </si>
  <si>
    <t>大会参加申込一覧表</t>
  </si>
  <si>
    <t>個人種目数</t>
  </si>
  <si>
    <t>リレーチーム</t>
  </si>
  <si>
    <t>参加費総額</t>
  </si>
  <si>
    <t>氏　　　名</t>
  </si>
  <si>
    <t>種目 ①</t>
  </si>
  <si>
    <t>種目 ②　　</t>
  </si>
  <si>
    <t>東邦大東邦</t>
    <rPh sb="2" eb="3">
      <t>ダイ</t>
    </rPh>
    <rPh sb="3" eb="5">
      <t>トウホウ</t>
    </rPh>
    <phoneticPr fontId="1"/>
  </si>
  <si>
    <t>東邦大学付属東邦中学校</t>
    <rPh sb="4" eb="6">
      <t>フゾク</t>
    </rPh>
    <phoneticPr fontId="1"/>
  </si>
  <si>
    <t>　※ 印刷プレビューで余白の調整などしてください。</t>
    <rPh sb="3" eb="5">
      <t>インサツ</t>
    </rPh>
    <rPh sb="11" eb="13">
      <t>ヨハク</t>
    </rPh>
    <rPh sb="14" eb="16">
      <t>チョウセイ</t>
    </rPh>
    <phoneticPr fontId="1"/>
  </si>
  <si>
    <t>登録貼り付け</t>
    <rPh sb="0" eb="2">
      <t>トウロク</t>
    </rPh>
    <rPh sb="2" eb="3">
      <t>ハ</t>
    </rPh>
    <rPh sb="4" eb="5">
      <t>ツ</t>
    </rPh>
    <phoneticPr fontId="1"/>
  </si>
  <si>
    <t>入力</t>
    <rPh sb="0" eb="2">
      <t>ニュウリョク</t>
    </rPh>
    <phoneticPr fontId="1"/>
  </si>
  <si>
    <t>ファイル送信</t>
    <rPh sb="4" eb="6">
      <t>ソウシン</t>
    </rPh>
    <phoneticPr fontId="1"/>
  </si>
  <si>
    <t>一覧表印刷</t>
    <rPh sb="0" eb="3">
      <t>イチランヒョウ</t>
    </rPh>
    <rPh sb="3" eb="5">
      <t>インサツ</t>
    </rPh>
    <phoneticPr fontId="1"/>
  </si>
  <si>
    <t>手順⑥</t>
    <rPh sb="0" eb="2">
      <t>テジュン</t>
    </rPh>
    <phoneticPr fontId="1"/>
  </si>
  <si>
    <t>参加料を振り込む</t>
    <rPh sb="0" eb="3">
      <t>サンカリョウ</t>
    </rPh>
    <rPh sb="4" eb="5">
      <t>フ</t>
    </rPh>
    <rPh sb="6" eb="7">
      <t>コ</t>
    </rPh>
    <phoneticPr fontId="1"/>
  </si>
  <si>
    <t>　</t>
    <phoneticPr fontId="1"/>
  </si>
  <si>
    <r>
      <t>※ セルの行、列の</t>
    </r>
    <r>
      <rPr>
        <u/>
        <sz val="14"/>
        <color theme="1"/>
        <rFont val="HGS創英角ｺﾞｼｯｸUB"/>
        <family val="3"/>
        <charset val="128"/>
      </rPr>
      <t>削除や挿入はしない</t>
    </r>
    <rPh sb="5" eb="6">
      <t>ギョウ</t>
    </rPh>
    <rPh sb="7" eb="8">
      <t>レツ</t>
    </rPh>
    <rPh sb="9" eb="11">
      <t>サクジョ</t>
    </rPh>
    <rPh sb="12" eb="14">
      <t>ソウニュウ</t>
    </rPh>
    <phoneticPr fontId="1"/>
  </si>
  <si>
    <t>阿瀬</t>
    <rPh sb="0" eb="2">
      <t>アセ</t>
    </rPh>
    <phoneticPr fontId="1"/>
  </si>
  <si>
    <t>逸平</t>
    <rPh sb="0" eb="2">
      <t>イッペイ</t>
    </rPh>
    <phoneticPr fontId="1"/>
  </si>
  <si>
    <t>左右のセルに漢字で入力(名字、名前)</t>
    <rPh sb="0" eb="2">
      <t>サユウ</t>
    </rPh>
    <rPh sb="6" eb="8">
      <t>カンジ</t>
    </rPh>
    <rPh sb="9" eb="11">
      <t>ニュウリョク</t>
    </rPh>
    <rPh sb="12" eb="14">
      <t>ミョウジ</t>
    </rPh>
    <rPh sb="15" eb="17">
      <t>ナマエ</t>
    </rPh>
    <phoneticPr fontId="1"/>
  </si>
  <si>
    <t>例(名字、名前)</t>
    <rPh sb="0" eb="1">
      <t>レイ</t>
    </rPh>
    <rPh sb="2" eb="4">
      <t>ミョウジ</t>
    </rPh>
    <rPh sb="5" eb="7">
      <t>ナマエ</t>
    </rPh>
    <phoneticPr fontId="1"/>
  </si>
  <si>
    <t>男子４×１００ｍＲ　　氏　　名</t>
    <rPh sb="0" eb="2">
      <t>ダンシ</t>
    </rPh>
    <phoneticPr fontId="1"/>
  </si>
  <si>
    <t>女子４×１００ｍＲ　　氏　　名</t>
    <rPh sb="0" eb="2">
      <t>ジョシ</t>
    </rPh>
    <phoneticPr fontId="1"/>
  </si>
  <si>
    <r>
      <t>入力の手順と打ち込みの仕方　</t>
    </r>
    <r>
      <rPr>
        <b/>
        <u val="double"/>
        <sz val="18"/>
        <color rgb="FFFF0000"/>
        <rFont val="游ゴシック"/>
        <family val="3"/>
        <charset val="128"/>
        <scheme val="minor"/>
      </rPr>
      <t>①～⑥</t>
    </r>
    <r>
      <rPr>
        <b/>
        <u val="double"/>
        <sz val="14"/>
        <color rgb="FFFF0000"/>
        <rFont val="游ゴシック"/>
        <family val="3"/>
        <charset val="128"/>
        <scheme val="minor"/>
      </rPr>
      <t>必ず確認</t>
    </r>
    <rPh sb="0" eb="2">
      <t>ニュウリョク</t>
    </rPh>
    <rPh sb="3" eb="5">
      <t>テジュン</t>
    </rPh>
    <rPh sb="6" eb="7">
      <t>ウ</t>
    </rPh>
    <rPh sb="8" eb="9">
      <t>コ</t>
    </rPh>
    <rPh sb="11" eb="13">
      <t>シカタ</t>
    </rPh>
    <rPh sb="17" eb="18">
      <t>カナラ</t>
    </rPh>
    <rPh sb="19" eb="21">
      <t>カクニン</t>
    </rPh>
    <phoneticPr fontId="1"/>
  </si>
  <si>
    <t>B.B.CLOVERS</t>
    <phoneticPr fontId="1"/>
  </si>
  <si>
    <r>
      <t>　　</t>
    </r>
    <r>
      <rPr>
        <b/>
        <sz val="12"/>
        <color rgb="FFFF0000"/>
        <rFont val="游ゴシック"/>
        <family val="3"/>
        <charset val="128"/>
        <scheme val="minor"/>
      </rPr>
      <t>チュウガッコウ、チュウは不要です。</t>
    </r>
    <rPh sb="14" eb="16">
      <t>フヨウ</t>
    </rPh>
    <phoneticPr fontId="1"/>
  </si>
  <si>
    <t>男 種目</t>
    <rPh sb="0" eb="1">
      <t>ダン</t>
    </rPh>
    <rPh sb="2" eb="4">
      <t>シュモク</t>
    </rPh>
    <phoneticPr fontId="1"/>
  </si>
  <si>
    <t>人</t>
    <rPh sb="0" eb="1">
      <t>ニン</t>
    </rPh>
    <phoneticPr fontId="1"/>
  </si>
  <si>
    <t>女 種目</t>
    <rPh sb="0" eb="1">
      <t>ジョ</t>
    </rPh>
    <rPh sb="2" eb="4">
      <t>シュモク</t>
    </rPh>
    <phoneticPr fontId="1"/>
  </si>
  <si>
    <t>団体名(略)</t>
    <rPh sb="0" eb="2">
      <t>ダンタイ</t>
    </rPh>
    <rPh sb="2" eb="3">
      <t>メイ</t>
    </rPh>
    <rPh sb="4" eb="5">
      <t>リャク</t>
    </rPh>
    <phoneticPr fontId="1"/>
  </si>
  <si>
    <t>正式団体名</t>
    <rPh sb="0" eb="2">
      <t>セイシキ</t>
    </rPh>
    <rPh sb="2" eb="5">
      <t>ダンタイメイ</t>
    </rPh>
    <phoneticPr fontId="1"/>
  </si>
  <si>
    <t>団体長名</t>
    <rPh sb="0" eb="2">
      <t>ダンタイ</t>
    </rPh>
    <rPh sb="2" eb="3">
      <t>チョウ</t>
    </rPh>
    <rPh sb="3" eb="4">
      <t>ナ</t>
    </rPh>
    <phoneticPr fontId="1"/>
  </si>
  <si>
    <t>顧問･ｺｰﾁ名</t>
    <rPh sb="0" eb="1">
      <t>コ</t>
    </rPh>
    <rPh sb="1" eb="2">
      <t>トイ</t>
    </rPh>
    <rPh sb="6" eb="7">
      <t>メイ</t>
    </rPh>
    <phoneticPr fontId="1"/>
  </si>
  <si>
    <t>団体名</t>
    <rPh sb="0" eb="2">
      <t>ダンタイ</t>
    </rPh>
    <phoneticPr fontId="1"/>
  </si>
  <si>
    <t>所属長名</t>
    <rPh sb="0" eb="3">
      <t>ショゾクチョウ</t>
    </rPh>
    <rPh sb="3" eb="4">
      <t>メイ</t>
    </rPh>
    <phoneticPr fontId="1"/>
  </si>
  <si>
    <t>顧問･ｺｰﾁ名</t>
    <rPh sb="0" eb="2">
      <t>コモン</t>
    </rPh>
    <rPh sb="6" eb="7">
      <t>メイ</t>
    </rPh>
    <phoneticPr fontId="1"/>
  </si>
  <si>
    <t>担当者携帯番号</t>
    <rPh sb="0" eb="3">
      <t>タントウシャ</t>
    </rPh>
    <rPh sb="3" eb="5">
      <t>ケイタイ</t>
    </rPh>
    <rPh sb="5" eb="7">
      <t>バンゴウ</t>
    </rPh>
    <phoneticPr fontId="1"/>
  </si>
  <si>
    <r>
      <t>※ 外字は使用できないので、</t>
    </r>
    <r>
      <rPr>
        <b/>
        <sz val="14"/>
        <color rgb="FFFF0000"/>
        <rFont val="游ゴシック"/>
        <family val="3"/>
        <charset val="128"/>
        <scheme val="minor"/>
      </rPr>
      <t>常用漢字</t>
    </r>
    <r>
      <rPr>
        <b/>
        <sz val="14"/>
        <rFont val="游ゴシック"/>
        <family val="3"/>
        <charset val="128"/>
        <scheme val="minor"/>
      </rPr>
      <t>を使用すること。</t>
    </r>
    <rPh sb="2" eb="4">
      <t>ガイジ</t>
    </rPh>
    <rPh sb="5" eb="7">
      <t>シヨウ</t>
    </rPh>
    <rPh sb="14" eb="18">
      <t>ジョウヨウカンジ</t>
    </rPh>
    <rPh sb="19" eb="21">
      <t>シヨウ</t>
    </rPh>
    <phoneticPr fontId="1"/>
  </si>
  <si>
    <t>まず、下の団体名等を打ち込んで下さい。↓</t>
    <rPh sb="3" eb="4">
      <t>シタ</t>
    </rPh>
    <rPh sb="5" eb="7">
      <t>ダンタイ</t>
    </rPh>
    <rPh sb="7" eb="8">
      <t>メイ</t>
    </rPh>
    <rPh sb="8" eb="9">
      <t>ナド</t>
    </rPh>
    <rPh sb="10" eb="11">
      <t>ウ</t>
    </rPh>
    <rPh sb="12" eb="13">
      <t>コ</t>
    </rPh>
    <rPh sb="15" eb="16">
      <t>クダ</t>
    </rPh>
    <phoneticPr fontId="1"/>
  </si>
  <si>
    <t>※ 打ち込みの仕方など</t>
    <rPh sb="2" eb="3">
      <t>ウ</t>
    </rPh>
    <rPh sb="4" eb="5">
      <t>コ</t>
    </rPh>
    <rPh sb="7" eb="9">
      <t>シカタ</t>
    </rPh>
    <phoneticPr fontId="1"/>
  </si>
  <si>
    <t>桜AC</t>
  </si>
  <si>
    <t>みちるAC</t>
  </si>
  <si>
    <t>習志野一</t>
    <rPh sb="0" eb="3">
      <t>ナラシノ</t>
    </rPh>
    <rPh sb="3" eb="4">
      <t>イチ</t>
    </rPh>
    <phoneticPr fontId="2"/>
  </si>
  <si>
    <t>東邦大学付属東邦中学校</t>
    <rPh sb="4" eb="6">
      <t>フゾク</t>
    </rPh>
    <phoneticPr fontId="2"/>
  </si>
  <si>
    <t>秀明八千代中学校</t>
    <rPh sb="2" eb="5">
      <t>ヤチヨ</t>
    </rPh>
    <phoneticPr fontId="2"/>
  </si>
  <si>
    <t>①　氏　名</t>
    <rPh sb="2" eb="3">
      <t>シ</t>
    </rPh>
    <rPh sb="4" eb="5">
      <t>ナ</t>
    </rPh>
    <phoneticPr fontId="1"/>
  </si>
  <si>
    <t>②　種　目</t>
    <rPh sb="2" eb="3">
      <t>シュ</t>
    </rPh>
    <rPh sb="4" eb="5">
      <t>メ</t>
    </rPh>
    <phoneticPr fontId="1"/>
  </si>
  <si>
    <t>③　記　録</t>
    <rPh sb="2" eb="3">
      <t>キ</t>
    </rPh>
    <rPh sb="4" eb="5">
      <t>ロク</t>
    </rPh>
    <phoneticPr fontId="1"/>
  </si>
  <si>
    <t xml:space="preserve">送信先アドレス </t>
    <phoneticPr fontId="1"/>
  </si>
  <si>
    <r>
      <t>四種競技の記録は</t>
    </r>
    <r>
      <rPr>
        <b/>
        <sz val="11"/>
        <color theme="0"/>
        <rFont val="ＭＳ Ｐゴシック"/>
        <family val="3"/>
        <charset val="128"/>
      </rPr>
      <t>ハードル競技の記録</t>
    </r>
    <r>
      <rPr>
        <sz val="11"/>
        <color theme="0"/>
        <rFont val="ＭＳ Ｐゴシック"/>
        <family val="3"/>
        <charset val="128"/>
      </rPr>
      <t>を打ち込む</t>
    </r>
    <phoneticPr fontId="1"/>
  </si>
  <si>
    <t>千葉</t>
    <rPh sb="0" eb="2">
      <t>チバ</t>
    </rPh>
    <phoneticPr fontId="1"/>
  </si>
  <si>
    <t>正式団体名を入力</t>
    <rPh sb="0" eb="5">
      <t>セイシキダンタイメイ</t>
    </rPh>
    <rPh sb="6" eb="8">
      <t>ニュウリョク</t>
    </rPh>
    <phoneticPr fontId="1"/>
  </si>
  <si>
    <t>略団体名を入力</t>
    <rPh sb="0" eb="1">
      <t>リャク</t>
    </rPh>
    <rPh sb="1" eb="4">
      <t>ダンタイメイ</t>
    </rPh>
    <rPh sb="5" eb="7">
      <t>ニュウリョク</t>
    </rPh>
    <phoneticPr fontId="1"/>
  </si>
  <si>
    <t>narariku108@yahoo.co.jp</t>
    <phoneticPr fontId="1"/>
  </si>
  <si>
    <r>
      <t xml:space="preserve">※ </t>
    </r>
    <r>
      <rPr>
        <sz val="11"/>
        <color rgb="FFFF0000"/>
        <rFont val="游ゴシック"/>
        <family val="3"/>
        <charset val="128"/>
        <scheme val="minor"/>
      </rPr>
      <t>団体</t>
    </r>
    <r>
      <rPr>
        <b/>
        <sz val="11"/>
        <color rgb="FFFF0000"/>
        <rFont val="ＭＳ Ｐゴシック"/>
        <family val="3"/>
        <charset val="128"/>
      </rPr>
      <t>名＋習志野市民</t>
    </r>
    <r>
      <rPr>
        <sz val="11"/>
        <color theme="1"/>
        <rFont val="游ゴシック"/>
        <family val="2"/>
        <charset val="128"/>
        <scheme val="minor"/>
      </rPr>
      <t>　</t>
    </r>
    <rPh sb="2" eb="4">
      <t>ダンタイ</t>
    </rPh>
    <rPh sb="4" eb="5">
      <t>メイ</t>
    </rPh>
    <rPh sb="6" eb="11">
      <t>ナラシノシミン</t>
    </rPh>
    <phoneticPr fontId="1"/>
  </si>
  <si>
    <r>
      <t>例;習志野市内の場合</t>
    </r>
    <r>
      <rPr>
        <sz val="11"/>
        <color rgb="FFFF0000"/>
        <rFont val="游ゴシック"/>
        <family val="3"/>
        <charset val="128"/>
        <scheme val="minor"/>
      </rPr>
      <t>「１中習志野市民」</t>
    </r>
    <phoneticPr fontId="1"/>
  </si>
  <si>
    <r>
      <t>例;他市の場合</t>
    </r>
    <r>
      <rPr>
        <sz val="11"/>
        <color rgb="FFFF0000"/>
        <rFont val="游ゴシック"/>
        <family val="3"/>
        <charset val="128"/>
        <scheme val="minor"/>
      </rPr>
      <t>「船橋中習志野市民」</t>
    </r>
    <rPh sb="2" eb="4">
      <t>タシ</t>
    </rPh>
    <rPh sb="8" eb="11">
      <t>フナバシチュウ</t>
    </rPh>
    <phoneticPr fontId="1"/>
  </si>
  <si>
    <t>⇒　ファイル名を次のようにして送信してください</t>
    <rPh sb="6" eb="7">
      <t>メイ</t>
    </rPh>
    <rPh sb="8" eb="9">
      <t>ツギ</t>
    </rPh>
    <rPh sb="15" eb="17">
      <t>ソウシン</t>
    </rPh>
    <phoneticPr fontId="1"/>
  </si>
  <si>
    <t>一覧印刷シートをプリントアウトし、当日提出する。　→　団体受付</t>
    <rPh sb="0" eb="2">
      <t>イチラン</t>
    </rPh>
    <rPh sb="2" eb="4">
      <t>インサツ</t>
    </rPh>
    <rPh sb="17" eb="19">
      <t>トウジツ</t>
    </rPh>
    <rPh sb="19" eb="21">
      <t>テイシュツ</t>
    </rPh>
    <rPh sb="27" eb="29">
      <t>ダンタイ</t>
    </rPh>
    <rPh sb="29" eb="31">
      <t>ウケツケ</t>
    </rPh>
    <phoneticPr fontId="1"/>
  </si>
  <si>
    <r>
      <rPr>
        <sz val="12"/>
        <color theme="0"/>
        <rFont val="游ゴシック"/>
        <family val="3"/>
        <charset val="128"/>
        <scheme val="minor"/>
      </rPr>
      <t>※</t>
    </r>
    <r>
      <rPr>
        <sz val="12"/>
        <rFont val="游ゴシック"/>
        <family val="3"/>
        <charset val="128"/>
        <scheme val="minor"/>
      </rPr>
      <t>　振込者名は　</t>
    </r>
    <r>
      <rPr>
        <b/>
        <sz val="12"/>
        <color rgb="FFFF0000"/>
        <rFont val="ＭＳ Ｐゴシック"/>
        <family val="3"/>
        <charset val="128"/>
      </rPr>
      <t>略団体名＋</t>
    </r>
    <r>
      <rPr>
        <sz val="12"/>
        <color rgb="FFFF0000"/>
        <rFont val="ＭＳ Ｐゴシック"/>
        <family val="3"/>
        <charset val="128"/>
      </rPr>
      <t>振込顧問名</t>
    </r>
    <r>
      <rPr>
        <sz val="12"/>
        <rFont val="游ゴシック"/>
        <family val="3"/>
        <charset val="128"/>
        <scheme val="minor"/>
      </rPr>
      <t>　でお願いします</t>
    </r>
    <rPh sb="2" eb="4">
      <t>フリコミ</t>
    </rPh>
    <rPh sb="4" eb="6">
      <t>シャメイ</t>
    </rPh>
    <rPh sb="8" eb="9">
      <t>リャク</t>
    </rPh>
    <rPh sb="9" eb="11">
      <t>ダンタイ</t>
    </rPh>
    <rPh sb="11" eb="12">
      <t>メイ</t>
    </rPh>
    <rPh sb="12" eb="13">
      <t>コウメイ</t>
    </rPh>
    <rPh sb="13" eb="15">
      <t>フリコミ</t>
    </rPh>
    <rPh sb="15" eb="17">
      <t>コモン</t>
    </rPh>
    <rPh sb="17" eb="18">
      <t>メイ</t>
    </rPh>
    <rPh sb="21" eb="22">
      <t>ネガ</t>
    </rPh>
    <phoneticPr fontId="1"/>
  </si>
  <si>
    <r>
      <t>　（例　習志野第八中学校 顧問 山田太郎　→　</t>
    </r>
    <r>
      <rPr>
        <b/>
        <sz val="12"/>
        <color rgb="FFFF0000"/>
        <rFont val="ＭＳ Ｐゴシック"/>
        <family val="3"/>
        <charset val="128"/>
      </rPr>
      <t>ナラシノ8　ヤマダタロウ</t>
    </r>
    <r>
      <rPr>
        <b/>
        <sz val="12"/>
        <color theme="1"/>
        <rFont val="ＭＳ Ｐゴシック"/>
        <family val="3"/>
        <charset val="128"/>
      </rPr>
      <t>）</t>
    </r>
    <rPh sb="2" eb="3">
      <t>レイ</t>
    </rPh>
    <rPh sb="4" eb="7">
      <t>ナラシノ</t>
    </rPh>
    <rPh sb="7" eb="8">
      <t>ダイ</t>
    </rPh>
    <rPh sb="8" eb="9">
      <t>ハチ</t>
    </rPh>
    <rPh sb="9" eb="12">
      <t>チュウガッコウ</t>
    </rPh>
    <rPh sb="13" eb="15">
      <t>コモン</t>
    </rPh>
    <rPh sb="16" eb="18">
      <t>ヤマダ</t>
    </rPh>
    <rPh sb="18" eb="20">
      <t>タロウ</t>
    </rPh>
    <phoneticPr fontId="1"/>
  </si>
  <si>
    <t>　口座名義人　　習志野市陸上競技協会 会長 市角雄幸（ｲﾁｽﾞﾐ ﾕｳｺｳ）</t>
    <rPh sb="1" eb="3">
      <t>コウザ</t>
    </rPh>
    <rPh sb="3" eb="5">
      <t>メイギ</t>
    </rPh>
    <rPh sb="5" eb="6">
      <t>ニン</t>
    </rPh>
    <rPh sb="8" eb="12">
      <t>ナラシノシ</t>
    </rPh>
    <rPh sb="12" eb="14">
      <t>リクジョウ</t>
    </rPh>
    <rPh sb="14" eb="16">
      <t>キョウギ</t>
    </rPh>
    <rPh sb="16" eb="18">
      <t>キョウカイ</t>
    </rPh>
    <rPh sb="19" eb="21">
      <t>カイチョウ</t>
    </rPh>
    <rPh sb="22" eb="24">
      <t>イチズミ</t>
    </rPh>
    <rPh sb="24" eb="26">
      <t>ユウコウ</t>
    </rPh>
    <phoneticPr fontId="3"/>
  </si>
  <si>
    <t>　京葉銀行　新習志野支店（店番号137）</t>
    <rPh sb="1" eb="3">
      <t>ケイヨウ</t>
    </rPh>
    <rPh sb="3" eb="5">
      <t>ギンコウ</t>
    </rPh>
    <rPh sb="6" eb="7">
      <t>シン</t>
    </rPh>
    <rPh sb="7" eb="10">
      <t>ナラシノ</t>
    </rPh>
    <rPh sb="10" eb="12">
      <t>シテン</t>
    </rPh>
    <rPh sb="13" eb="14">
      <t>テン</t>
    </rPh>
    <rPh sb="14" eb="16">
      <t>バンゴウ</t>
    </rPh>
    <phoneticPr fontId="3"/>
  </si>
  <si>
    <t>普通預金（口座番号 ６０３５６３１）</t>
    <rPh sb="0" eb="4">
      <t>フツウヨキン</t>
    </rPh>
    <rPh sb="5" eb="7">
      <t>コウザ</t>
    </rPh>
    <rPh sb="7" eb="9">
      <t>バンゴウ</t>
    </rPh>
    <phoneticPr fontId="3"/>
  </si>
  <si>
    <t>1年100m（市内）</t>
    <rPh sb="1" eb="2">
      <t>ネン</t>
    </rPh>
    <rPh sb="7" eb="9">
      <t>シナイ</t>
    </rPh>
    <phoneticPr fontId="1"/>
  </si>
  <si>
    <t>2年100m（市内）</t>
    <rPh sb="1" eb="2">
      <t>ネン</t>
    </rPh>
    <rPh sb="7" eb="9">
      <t>シナイ</t>
    </rPh>
    <phoneticPr fontId="1"/>
  </si>
  <si>
    <t>200m（市内）</t>
    <rPh sb="5" eb="7">
      <t>シナイ</t>
    </rPh>
    <phoneticPr fontId="1"/>
  </si>
  <si>
    <t>400m（市内）</t>
    <rPh sb="5" eb="7">
      <t>シナイ</t>
    </rPh>
    <phoneticPr fontId="1"/>
  </si>
  <si>
    <t>800m（市内）</t>
    <rPh sb="5" eb="7">
      <t>シナイ</t>
    </rPh>
    <phoneticPr fontId="1"/>
  </si>
  <si>
    <t>3000m（市内）</t>
    <rPh sb="6" eb="8">
      <t>シナイ</t>
    </rPh>
    <phoneticPr fontId="1"/>
  </si>
  <si>
    <t>1500m（市内）</t>
    <rPh sb="6" eb="8">
      <t>シナイ</t>
    </rPh>
    <phoneticPr fontId="1"/>
  </si>
  <si>
    <t>110mH（市内）</t>
    <rPh sb="6" eb="8">
      <t>シナイ</t>
    </rPh>
    <phoneticPr fontId="1"/>
  </si>
  <si>
    <t>400mR（市内）</t>
    <rPh sb="6" eb="8">
      <t>シナイ</t>
    </rPh>
    <phoneticPr fontId="1"/>
  </si>
  <si>
    <t>走高跳（市内）</t>
    <rPh sb="0" eb="1">
      <t>ハシ</t>
    </rPh>
    <rPh sb="1" eb="3">
      <t>タカト</t>
    </rPh>
    <rPh sb="4" eb="6">
      <t>シナイ</t>
    </rPh>
    <phoneticPr fontId="1"/>
  </si>
  <si>
    <t>砲丸投（市内）</t>
    <rPh sb="0" eb="3">
      <t>ホウガンナ</t>
    </rPh>
    <rPh sb="4" eb="6">
      <t>シナイ</t>
    </rPh>
    <phoneticPr fontId="1"/>
  </si>
  <si>
    <t>四種競技（市内）</t>
    <rPh sb="0" eb="4">
      <t>ヨンシュキョウギ</t>
    </rPh>
    <rPh sb="5" eb="7">
      <t>シナイ</t>
    </rPh>
    <phoneticPr fontId="1"/>
  </si>
  <si>
    <t>100mH（市内）</t>
    <rPh sb="6" eb="8">
      <t>シナイ</t>
    </rPh>
    <phoneticPr fontId="1"/>
  </si>
  <si>
    <t>円</t>
    <rPh sb="0" eb="1">
      <t>エン</t>
    </rPh>
    <phoneticPr fontId="1"/>
  </si>
  <si>
    <t>所属長</t>
    <rPh sb="0" eb="3">
      <t>ショゾクチョウ</t>
    </rPh>
    <phoneticPr fontId="1"/>
  </si>
  <si>
    <t>顧問名</t>
    <rPh sb="0" eb="2">
      <t>コモン</t>
    </rPh>
    <rPh sb="2" eb="3">
      <t>メイ</t>
    </rPh>
    <phoneticPr fontId="1"/>
  </si>
  <si>
    <t>計</t>
    <rPh sb="0" eb="1">
      <t>ケイ</t>
    </rPh>
    <phoneticPr fontId="1"/>
  </si>
  <si>
    <t>男　　　子</t>
    <rPh sb="0" eb="1">
      <t>オトコ</t>
    </rPh>
    <rPh sb="4" eb="5">
      <t>コ</t>
    </rPh>
    <phoneticPr fontId="1"/>
  </si>
  <si>
    <t>女　　子</t>
    <rPh sb="0" eb="1">
      <t>ジョ</t>
    </rPh>
    <rPh sb="3" eb="4">
      <t>コ</t>
    </rPh>
    <phoneticPr fontId="1"/>
  </si>
  <si>
    <t>氏　名</t>
    <rPh sb="0" eb="1">
      <t>シ</t>
    </rPh>
    <rPh sb="2" eb="3">
      <t>メイ</t>
    </rPh>
    <phoneticPr fontId="1"/>
  </si>
  <si>
    <t>学年</t>
    <rPh sb="0" eb="2">
      <t>ガクネン</t>
    </rPh>
    <phoneticPr fontId="1"/>
  </si>
  <si>
    <t>ｱﾙﾌｧﾍﾞｯﾄ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</si>
  <si>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</si>
  <si>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国籍</t>
    <rPh sb="0" eb="2">
      <t>コクセキ</t>
    </rPh>
    <phoneticPr fontId="1"/>
  </si>
  <si>
    <t>役員協力顧問</t>
    <rPh sb="0" eb="6">
      <t>ヤクインキョウリョクコモン</t>
    </rPh>
    <phoneticPr fontId="1"/>
  </si>
  <si>
    <t>希望部署①</t>
    <rPh sb="0" eb="4">
      <t>キボウブショ</t>
    </rPh>
    <phoneticPr fontId="1"/>
  </si>
  <si>
    <t>希望部署②</t>
    <rPh sb="0" eb="4">
      <t>キボウブショ</t>
    </rPh>
    <phoneticPr fontId="1"/>
  </si>
  <si>
    <t>希望部署③</t>
    <rPh sb="0" eb="4">
      <t>キボウブショ</t>
    </rPh>
    <phoneticPr fontId="1"/>
  </si>
  <si>
    <t>ﾅﾝﾊﾞｰ</t>
  </si>
  <si>
    <t>※顧問が４名以上いる場合は、下記のスペースに記載してください。</t>
    <rPh sb="1" eb="3">
      <t>コモン</t>
    </rPh>
    <rPh sb="5" eb="8">
      <t>メイイジョウ</t>
    </rPh>
    <rPh sb="10" eb="12">
      <t>バアイ</t>
    </rPh>
    <rPh sb="14" eb="16">
      <t>カキ</t>
    </rPh>
    <rPh sb="22" eb="24">
      <t>キサイ</t>
    </rPh>
    <phoneticPr fontId="1"/>
  </si>
  <si>
    <t>個人種目数</t>
    <rPh sb="0" eb="2">
      <t>コジン</t>
    </rPh>
    <rPh sb="2" eb="5">
      <t>シュモクスウ</t>
    </rPh>
    <phoneticPr fontId="1"/>
  </si>
  <si>
    <t>ﾘﾚｰﾁｰﾑ数</t>
    <rPh sb="6" eb="7">
      <t>スウ</t>
    </rPh>
    <phoneticPr fontId="1"/>
  </si>
  <si>
    <t>参加費総額</t>
    <rPh sb="0" eb="5">
      <t>サンカヒソウガク</t>
    </rPh>
    <phoneticPr fontId="1"/>
  </si>
  <si>
    <t>(1)所属名　(2)顧問(担当者)名　(3)電話番号　(4)役員協力者名（希望部署）を、手順④にあるメールアドレスに送信してください。</t>
    <rPh sb="3" eb="5">
      <t>ショゾク</t>
    </rPh>
    <rPh sb="5" eb="6">
      <t>メイ</t>
    </rPh>
    <rPh sb="10" eb="12">
      <t>コモン</t>
    </rPh>
    <rPh sb="13" eb="16">
      <t>タントウシャ</t>
    </rPh>
    <rPh sb="17" eb="18">
      <t>ナ</t>
    </rPh>
    <rPh sb="22" eb="24">
      <t>デンワ</t>
    </rPh>
    <rPh sb="24" eb="26">
      <t>バンゴウ</t>
    </rPh>
    <rPh sb="30" eb="32">
      <t>ヤクイン</t>
    </rPh>
    <rPh sb="32" eb="35">
      <t>キョウリョクシャ</t>
    </rPh>
    <rPh sb="35" eb="36">
      <t>メイ</t>
    </rPh>
    <rPh sb="37" eb="41">
      <t>キボウブショ</t>
    </rPh>
    <rPh sb="44" eb="46">
      <t>テジュン</t>
    </rPh>
    <rPh sb="58" eb="60">
      <t>ソウシン</t>
    </rPh>
    <phoneticPr fontId="1"/>
  </si>
  <si>
    <t>市内中学男子</t>
    <rPh sb="0" eb="6">
      <t>シナイチュウガクダンシ</t>
    </rPh>
    <phoneticPr fontId="1"/>
  </si>
  <si>
    <t>四種競技（市外）</t>
    <rPh sb="0" eb="2">
      <t>ヨンシュ</t>
    </rPh>
    <rPh sb="2" eb="4">
      <t>キョウギ</t>
    </rPh>
    <rPh sb="5" eb="7">
      <t>シガイ</t>
    </rPh>
    <phoneticPr fontId="1"/>
  </si>
  <si>
    <t>四種競技（市外）</t>
    <rPh sb="0" eb="4">
      <t>ヨンシュキョウギ</t>
    </rPh>
    <rPh sb="5" eb="7">
      <t>シガイ</t>
    </rPh>
    <phoneticPr fontId="1"/>
  </si>
  <si>
    <t>高校一般男子</t>
    <rPh sb="0" eb="2">
      <t>コウコウ</t>
    </rPh>
    <rPh sb="2" eb="4">
      <t>イッパン</t>
    </rPh>
    <rPh sb="4" eb="6">
      <t>ダンシ</t>
    </rPh>
    <phoneticPr fontId="1"/>
  </si>
  <si>
    <t>走幅跳（市内）</t>
    <rPh sb="0" eb="1">
      <t>ハシ</t>
    </rPh>
    <rPh sb="1" eb="3">
      <t>ハバト</t>
    </rPh>
    <rPh sb="4" eb="6">
      <t>シナイ</t>
    </rPh>
    <phoneticPr fontId="1"/>
  </si>
  <si>
    <t>市内男子</t>
    <rPh sb="0" eb="4">
      <t>シナイダンシ</t>
    </rPh>
    <phoneticPr fontId="1"/>
  </si>
  <si>
    <t>市内女子</t>
    <rPh sb="0" eb="4">
      <t>シナイジョシ</t>
    </rPh>
    <phoneticPr fontId="1"/>
  </si>
  <si>
    <t>市外男子</t>
    <rPh sb="0" eb="4">
      <t>シガイダンシ</t>
    </rPh>
    <phoneticPr fontId="1"/>
  </si>
  <si>
    <t>市外女子</t>
    <rPh sb="0" eb="2">
      <t>シガイ</t>
    </rPh>
    <rPh sb="2" eb="4">
      <t>ジョシ</t>
    </rPh>
    <phoneticPr fontId="1"/>
  </si>
  <si>
    <t>一般男子</t>
    <rPh sb="0" eb="2">
      <t>イッパン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</si>
  <si>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</si>
  <si>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高校一般女子</t>
    <rPh sb="0" eb="4">
      <t>コウコウイッパン</t>
    </rPh>
    <rPh sb="4" eb="6">
      <t>ジョシ</t>
    </rPh>
    <phoneticPr fontId="1"/>
  </si>
  <si>
    <t>1年100m（市外）</t>
    <rPh sb="1" eb="2">
      <t>ネン</t>
    </rPh>
    <rPh sb="7" eb="9">
      <t>シガイ</t>
    </rPh>
    <phoneticPr fontId="1"/>
  </si>
  <si>
    <t>2年100m（市外）</t>
    <rPh sb="1" eb="2">
      <t>ネン</t>
    </rPh>
    <rPh sb="7" eb="9">
      <t>シガイ</t>
    </rPh>
    <phoneticPr fontId="1"/>
  </si>
  <si>
    <t>200m（市外）</t>
    <rPh sb="5" eb="7">
      <t>シガイ</t>
    </rPh>
    <phoneticPr fontId="1"/>
  </si>
  <si>
    <t>400m（市外）</t>
    <rPh sb="5" eb="7">
      <t>シガイ</t>
    </rPh>
    <phoneticPr fontId="1"/>
  </si>
  <si>
    <t>800m（市外）</t>
    <rPh sb="5" eb="7">
      <t>シガイ</t>
    </rPh>
    <phoneticPr fontId="1"/>
  </si>
  <si>
    <t>1500m（市外）</t>
    <rPh sb="6" eb="8">
      <t>シガイ</t>
    </rPh>
    <phoneticPr fontId="1"/>
  </si>
  <si>
    <t>3000m（市外）</t>
    <rPh sb="6" eb="8">
      <t>シガイ</t>
    </rPh>
    <phoneticPr fontId="1"/>
  </si>
  <si>
    <t>110mH（市外）</t>
    <rPh sb="6" eb="8">
      <t>シガイ</t>
    </rPh>
    <phoneticPr fontId="1"/>
  </si>
  <si>
    <t>400mR（市外）</t>
    <rPh sb="6" eb="8">
      <t>シガイ</t>
    </rPh>
    <phoneticPr fontId="1"/>
  </si>
  <si>
    <t>走高跳（市外）</t>
    <rPh sb="0" eb="1">
      <t>ハシ</t>
    </rPh>
    <rPh sb="1" eb="3">
      <t>タカト</t>
    </rPh>
    <rPh sb="4" eb="6">
      <t>シガイ</t>
    </rPh>
    <phoneticPr fontId="1"/>
  </si>
  <si>
    <t>走幅跳（市外）</t>
    <rPh sb="0" eb="1">
      <t>ハシ</t>
    </rPh>
    <rPh sb="1" eb="3">
      <t>ハバト</t>
    </rPh>
    <rPh sb="4" eb="6">
      <t>シガイ</t>
    </rPh>
    <phoneticPr fontId="1"/>
  </si>
  <si>
    <t>砲丸投（市外）</t>
    <rPh sb="0" eb="3">
      <t>ホウガンナ</t>
    </rPh>
    <rPh sb="4" eb="6">
      <t>シガイ</t>
    </rPh>
    <phoneticPr fontId="1"/>
  </si>
  <si>
    <t>100mH（市外）</t>
    <rPh sb="6" eb="8">
      <t>シガイ</t>
    </rPh>
    <phoneticPr fontId="1"/>
  </si>
  <si>
    <t>100m（高一）</t>
    <rPh sb="5" eb="7">
      <t>コウイチ</t>
    </rPh>
    <phoneticPr fontId="1"/>
  </si>
  <si>
    <t>400m（高一）</t>
    <rPh sb="5" eb="7">
      <t>コウイチ</t>
    </rPh>
    <phoneticPr fontId="1"/>
  </si>
  <si>
    <t>1500m（高一）</t>
    <rPh sb="6" eb="8">
      <t>コウイチ</t>
    </rPh>
    <phoneticPr fontId="1"/>
  </si>
  <si>
    <t>5000m（高一）</t>
    <rPh sb="6" eb="8">
      <t>コウイチ</t>
    </rPh>
    <phoneticPr fontId="1"/>
  </si>
  <si>
    <t>400mR（高一）</t>
    <rPh sb="6" eb="8">
      <t>コウイチ</t>
    </rPh>
    <phoneticPr fontId="1"/>
  </si>
  <si>
    <t>走高跳（高一）</t>
    <rPh sb="0" eb="1">
      <t>ハシ</t>
    </rPh>
    <rPh sb="1" eb="3">
      <t>タカト</t>
    </rPh>
    <rPh sb="4" eb="6">
      <t>コウイチ</t>
    </rPh>
    <phoneticPr fontId="1"/>
  </si>
  <si>
    <t>走幅跳（高一）</t>
    <rPh sb="0" eb="1">
      <t>ハシ</t>
    </rPh>
    <rPh sb="1" eb="3">
      <t>ハバト</t>
    </rPh>
    <rPh sb="4" eb="6">
      <t>コウイチ</t>
    </rPh>
    <phoneticPr fontId="1"/>
  </si>
  <si>
    <t>砲丸投6k（高）</t>
    <rPh sb="0" eb="3">
      <t>ホウガンナ</t>
    </rPh>
    <rPh sb="6" eb="7">
      <t>コウ</t>
    </rPh>
    <phoneticPr fontId="1"/>
  </si>
  <si>
    <t>砲丸投7k（一）</t>
    <rPh sb="0" eb="3">
      <t>ホウガンナ</t>
    </rPh>
    <rPh sb="6" eb="7">
      <t>イチ</t>
    </rPh>
    <phoneticPr fontId="1"/>
  </si>
  <si>
    <t>800m（高一）</t>
    <rPh sb="5" eb="7">
      <t>コウイチ</t>
    </rPh>
    <phoneticPr fontId="1"/>
  </si>
  <si>
    <t>3000m（高一）</t>
    <rPh sb="6" eb="8">
      <t>コウイチ</t>
    </rPh>
    <phoneticPr fontId="1"/>
  </si>
  <si>
    <t>砲丸投4k（高一）</t>
    <rPh sb="0" eb="3">
      <t>ホウガンナ</t>
    </rPh>
    <rPh sb="6" eb="8">
      <t>コウイチ</t>
    </rPh>
    <phoneticPr fontId="1"/>
  </si>
  <si>
    <t>おゆみ野南</t>
  </si>
  <si>
    <t>磯辺</t>
    <rPh sb="0" eb="2">
      <t>イソベ</t>
    </rPh>
    <phoneticPr fontId="5"/>
  </si>
  <si>
    <t>千葉明徳</t>
    <rPh sb="0" eb="4">
      <t>チバメイトク</t>
    </rPh>
    <phoneticPr fontId="64"/>
  </si>
  <si>
    <t>県千葉</t>
    <rPh sb="0" eb="1">
      <t>ケン</t>
    </rPh>
    <rPh sb="1" eb="3">
      <t>チバ</t>
    </rPh>
    <phoneticPr fontId="64"/>
  </si>
  <si>
    <t>稲毛国際</t>
    <rPh sb="2" eb="4">
      <t>コクサイ</t>
    </rPh>
    <phoneticPr fontId="64"/>
  </si>
  <si>
    <t>轟AC</t>
    <rPh sb="0" eb="1">
      <t>トドロキ</t>
    </rPh>
    <phoneticPr fontId="3"/>
  </si>
  <si>
    <t>SRC</t>
    <phoneticPr fontId="3"/>
  </si>
  <si>
    <t>400mR（市外）</t>
    <rPh sb="6" eb="7">
      <t>シ</t>
    </rPh>
    <rPh sb="7" eb="8">
      <t>ガイ</t>
    </rPh>
    <phoneticPr fontId="1"/>
  </si>
  <si>
    <r>
      <t>第60回習志野市民総合体育大会兼第45回習志野市中学校陸上競技大会(</t>
    </r>
    <r>
      <rPr>
        <sz val="20"/>
        <color rgb="FFFF0000"/>
        <rFont val="游ゴシック"/>
        <family val="3"/>
        <charset val="128"/>
        <scheme val="minor"/>
      </rPr>
      <t>市外</t>
    </r>
    <r>
      <rPr>
        <sz val="20"/>
        <color theme="1"/>
        <rFont val="游ゴシック"/>
        <family val="2"/>
        <charset val="128"/>
        <scheme val="minor"/>
      </rPr>
      <t>中学陸上の部)</t>
    </r>
    <rPh sb="0" eb="1">
      <t>ダイ</t>
    </rPh>
    <rPh sb="3" eb="4">
      <t>カイ</t>
    </rPh>
    <rPh sb="4" eb="8">
      <t>ナラシノシ</t>
    </rPh>
    <rPh sb="9" eb="11">
      <t>ソウゴウ</t>
    </rPh>
    <rPh sb="11" eb="13">
      <t>タイイク</t>
    </rPh>
    <rPh sb="13" eb="15">
      <t>タイカイ</t>
    </rPh>
    <rPh sb="15" eb="16">
      <t>ケン</t>
    </rPh>
    <rPh sb="16" eb="17">
      <t>ダイ</t>
    </rPh>
    <rPh sb="19" eb="20">
      <t>カイ</t>
    </rPh>
    <rPh sb="20" eb="24">
      <t>ナラシノシ</t>
    </rPh>
    <rPh sb="24" eb="27">
      <t>チュウガッコウ</t>
    </rPh>
    <rPh sb="27" eb="31">
      <t>リクジョウキョウギ</t>
    </rPh>
    <rPh sb="31" eb="33">
      <t>タイカイ</t>
    </rPh>
    <rPh sb="34" eb="36">
      <t>シガイ</t>
    </rPh>
    <rPh sb="36" eb="38">
      <t>チュウガク</t>
    </rPh>
    <rPh sb="38" eb="40">
      <t>リクジョウ</t>
    </rPh>
    <rPh sb="41" eb="42">
      <t>ブ</t>
    </rPh>
    <phoneticPr fontId="1"/>
  </si>
  <si>
    <r>
      <rPr>
        <sz val="14"/>
        <color theme="1"/>
        <rFont val="HG創英ﾌﾟﾚｾﾞﾝｽEB"/>
        <family val="1"/>
        <charset val="128"/>
      </rPr>
      <t>★参加メール送信
（市外中学校）</t>
    </r>
    <r>
      <rPr>
        <sz val="12"/>
        <color theme="1"/>
        <rFont val="HG創英ﾌﾟﾚｾﾞﾝｽEB"/>
        <family val="1"/>
        <charset val="128"/>
      </rPr>
      <t xml:space="preserve">
</t>
    </r>
    <r>
      <rPr>
        <sz val="12"/>
        <color rgb="FFFF0000"/>
        <rFont val="HG創英ﾌﾟﾚｾﾞﾝｽEB"/>
        <family val="1"/>
        <charset val="128"/>
      </rPr>
      <t>〆切　８月２８日（金）</t>
    </r>
    <rPh sb="1" eb="3">
      <t>サンカ</t>
    </rPh>
    <rPh sb="6" eb="8">
      <t>ソウシン</t>
    </rPh>
    <rPh sb="10" eb="12">
      <t>シガイ</t>
    </rPh>
    <rPh sb="12" eb="15">
      <t>チュウガッコウ</t>
    </rPh>
    <rPh sb="17" eb="19">
      <t>シメキリ</t>
    </rPh>
    <rPh sb="21" eb="22">
      <t>ガツ</t>
    </rPh>
    <rPh sb="24" eb="25">
      <t>ヒ</t>
    </rPh>
    <rPh sb="26" eb="27">
      <t>キン</t>
    </rPh>
    <phoneticPr fontId="1"/>
  </si>
  <si>
    <t>船橋1</t>
    <rPh sb="0" eb="2">
      <t>フナバシ</t>
    </rPh>
    <phoneticPr fontId="1"/>
  </si>
  <si>
    <t>船橋2</t>
    <rPh sb="0" eb="2">
      <t>フナバシ</t>
    </rPh>
    <phoneticPr fontId="1"/>
  </si>
  <si>
    <t>船橋3</t>
    <rPh sb="0" eb="2">
      <t>フナバシ</t>
    </rPh>
    <phoneticPr fontId="1"/>
  </si>
  <si>
    <t>船橋4</t>
    <rPh sb="0" eb="2">
      <t>フナバシ</t>
    </rPh>
    <phoneticPr fontId="1"/>
  </si>
  <si>
    <t>船橋5</t>
    <rPh sb="0" eb="2">
      <t>フナバシ</t>
    </rPh>
    <phoneticPr fontId="1"/>
  </si>
  <si>
    <t>船橋6</t>
    <rPh sb="0" eb="2">
      <t>フナバシ</t>
    </rPh>
    <phoneticPr fontId="1"/>
  </si>
  <si>
    <t>船橋7</t>
    <rPh sb="0" eb="2">
      <t>フナバシ</t>
    </rPh>
    <phoneticPr fontId="1"/>
  </si>
  <si>
    <t>船橋8</t>
    <rPh sb="0" eb="2">
      <t>フナバシ</t>
    </rPh>
    <phoneticPr fontId="1"/>
  </si>
  <si>
    <t>船橋9</t>
    <rPh sb="0" eb="2">
      <t>フナバシ</t>
    </rPh>
    <phoneticPr fontId="1"/>
  </si>
  <si>
    <t>船橋10</t>
    <rPh sb="0" eb="2">
      <t>フナバシ</t>
    </rPh>
    <phoneticPr fontId="1"/>
  </si>
  <si>
    <t>船橋11</t>
    <rPh sb="0" eb="2">
      <t>フナバシ</t>
    </rPh>
    <phoneticPr fontId="1"/>
  </si>
  <si>
    <t>船橋12</t>
    <rPh sb="0" eb="2">
      <t>フナバシ</t>
    </rPh>
    <phoneticPr fontId="1"/>
  </si>
  <si>
    <t>船橋13</t>
    <rPh sb="0" eb="2">
      <t>フナバシ</t>
    </rPh>
    <phoneticPr fontId="1"/>
  </si>
  <si>
    <t>船橋14</t>
    <rPh sb="0" eb="2">
      <t>フナバシ</t>
    </rPh>
    <phoneticPr fontId="1"/>
  </si>
  <si>
    <t>船橋15</t>
    <rPh sb="0" eb="2">
      <t>フナバシ</t>
    </rPh>
    <phoneticPr fontId="1"/>
  </si>
  <si>
    <t>船橋16</t>
    <rPh sb="0" eb="2">
      <t>フナバシ</t>
    </rPh>
    <phoneticPr fontId="1"/>
  </si>
  <si>
    <t>船橋17</t>
    <rPh sb="0" eb="2">
      <t>フナバシ</t>
    </rPh>
    <phoneticPr fontId="1"/>
  </si>
  <si>
    <t>船橋18</t>
    <rPh sb="0" eb="2">
      <t>フナバシ</t>
    </rPh>
    <phoneticPr fontId="1"/>
  </si>
  <si>
    <t>船橋19</t>
    <rPh sb="0" eb="2">
      <t>フナバシ</t>
    </rPh>
    <phoneticPr fontId="1"/>
  </si>
  <si>
    <t>船橋20</t>
    <rPh sb="0" eb="2">
      <t>フナバシ</t>
    </rPh>
    <phoneticPr fontId="1"/>
  </si>
  <si>
    <t>船橋21</t>
    <rPh sb="0" eb="2">
      <t>フナバシ</t>
    </rPh>
    <phoneticPr fontId="1"/>
  </si>
  <si>
    <t>船橋22</t>
    <rPh sb="0" eb="2">
      <t>フナバシ</t>
    </rPh>
    <phoneticPr fontId="1"/>
  </si>
  <si>
    <t>船橋23</t>
    <rPh sb="0" eb="2">
      <t>フナバシ</t>
    </rPh>
    <phoneticPr fontId="1"/>
  </si>
  <si>
    <t>船橋24</t>
    <rPh sb="0" eb="2">
      <t>フナバシ</t>
    </rPh>
    <phoneticPr fontId="1"/>
  </si>
  <si>
    <t>船橋25</t>
    <rPh sb="0" eb="2">
      <t>フナバシ</t>
    </rPh>
    <phoneticPr fontId="1"/>
  </si>
  <si>
    <t>船橋26</t>
    <rPh sb="0" eb="2">
      <t>フナバシ</t>
    </rPh>
    <phoneticPr fontId="1"/>
  </si>
  <si>
    <t>船橋27</t>
    <rPh sb="0" eb="2">
      <t>フナバシ</t>
    </rPh>
    <phoneticPr fontId="1"/>
  </si>
  <si>
    <t>船橋28</t>
    <rPh sb="0" eb="2">
      <t>フナバシ</t>
    </rPh>
    <phoneticPr fontId="1"/>
  </si>
  <si>
    <t>船橋29</t>
    <rPh sb="0" eb="2">
      <t>フナバシ</t>
    </rPh>
    <phoneticPr fontId="1"/>
  </si>
  <si>
    <t>船橋30</t>
    <rPh sb="0" eb="2">
      <t>フナバシ</t>
    </rPh>
    <phoneticPr fontId="1"/>
  </si>
  <si>
    <t>B.B.CLOVERS</t>
  </si>
  <si>
    <t>千葉1</t>
    <rPh sb="0" eb="2">
      <t>チバ</t>
    </rPh>
    <phoneticPr fontId="1"/>
  </si>
  <si>
    <t>千葉若松</t>
    <rPh sb="0" eb="2">
      <t>チバ</t>
    </rPh>
    <phoneticPr fontId="1"/>
  </si>
  <si>
    <t>千葉62</t>
  </si>
  <si>
    <t>千葉63</t>
  </si>
  <si>
    <t>千葉64</t>
  </si>
  <si>
    <t>千葉65</t>
  </si>
  <si>
    <t>千葉66</t>
  </si>
  <si>
    <t>千葉67</t>
  </si>
  <si>
    <t>千葉68</t>
  </si>
  <si>
    <t>千葉69</t>
  </si>
  <si>
    <t>真砂</t>
    <rPh sb="0" eb="2">
      <t>マサゴ</t>
    </rPh>
    <phoneticPr fontId="1"/>
  </si>
  <si>
    <t>花見川</t>
    <rPh sb="0" eb="3">
      <t>ハナミガワ</t>
    </rPh>
    <phoneticPr fontId="1"/>
  </si>
  <si>
    <t>高洲</t>
    <rPh sb="0" eb="2">
      <t>タカス</t>
    </rPh>
    <phoneticPr fontId="1"/>
  </si>
  <si>
    <t>千葉聾</t>
    <phoneticPr fontId="1"/>
  </si>
  <si>
    <t>千葉70</t>
  </si>
  <si>
    <t>千葉71</t>
  </si>
  <si>
    <t>千葉明徳中学校</t>
    <rPh sb="0" eb="4">
      <t>チバメイトク</t>
    </rPh>
    <rPh sb="4" eb="7">
      <t>チュウガッコウ</t>
    </rPh>
    <phoneticPr fontId="1"/>
  </si>
  <si>
    <t>県立千葉中学校</t>
    <rPh sb="0" eb="2">
      <t>ケンリツ</t>
    </rPh>
    <rPh sb="2" eb="7">
      <t>チバチュウガッコウ</t>
    </rPh>
    <phoneticPr fontId="1"/>
  </si>
  <si>
    <t>千葉市立稲毛国際中等教育学校</t>
    <rPh sb="0" eb="4">
      <t>チバシリツ</t>
    </rPh>
    <rPh sb="4" eb="8">
      <t>イナゲコクサイ</t>
    </rPh>
    <rPh sb="8" eb="14">
      <t>チュウトウキョウイクガッコウ</t>
    </rPh>
    <phoneticPr fontId="1"/>
  </si>
  <si>
    <t>千葉市立真砂中学校</t>
    <rPh sb="0" eb="4">
      <t>チバシリツ</t>
    </rPh>
    <rPh sb="4" eb="9">
      <t>マサゴチュウガッコウ</t>
    </rPh>
    <phoneticPr fontId="1"/>
  </si>
  <si>
    <t>千葉市立おゆみ野南中学校</t>
  </si>
  <si>
    <t>千葉市立おゆみ野南中学校</t>
    <phoneticPr fontId="1"/>
  </si>
  <si>
    <t>千葉市立磯辺中学校</t>
    <rPh sb="0" eb="4">
      <t>チバシリツ</t>
    </rPh>
    <rPh sb="4" eb="9">
      <t>イソベチュウガッコウ</t>
    </rPh>
    <phoneticPr fontId="1"/>
  </si>
  <si>
    <t>千葉市立花見川中学校</t>
    <rPh sb="0" eb="4">
      <t>チバシリツ</t>
    </rPh>
    <rPh sb="4" eb="10">
      <t>ハナミガワチュウガッコウ</t>
    </rPh>
    <phoneticPr fontId="1"/>
  </si>
  <si>
    <t>千葉市立高洲中学校</t>
    <rPh sb="0" eb="4">
      <t>チバシリツ</t>
    </rPh>
    <rPh sb="4" eb="6">
      <t>タカス</t>
    </rPh>
    <rPh sb="6" eb="9">
      <t>チュウガッコウ</t>
    </rPh>
    <phoneticPr fontId="1"/>
  </si>
  <si>
    <t>轟アスレチック・コミット</t>
    <rPh sb="0" eb="1">
      <t>トドロキ</t>
    </rPh>
    <phoneticPr fontId="1"/>
  </si>
  <si>
    <t>シオヤレクレーションクラブ</t>
  </si>
  <si>
    <t>シオヤレクレーションクラブ</t>
    <phoneticPr fontId="1"/>
  </si>
  <si>
    <t>千葉2</t>
    <rPh sb="0" eb="2">
      <t>チバ</t>
    </rPh>
    <phoneticPr fontId="1"/>
  </si>
  <si>
    <t>千葉3</t>
    <rPh sb="0" eb="2">
      <t>チバ</t>
    </rPh>
    <phoneticPr fontId="1"/>
  </si>
  <si>
    <t>千葉4</t>
    <rPh sb="0" eb="2">
      <t>チバ</t>
    </rPh>
    <phoneticPr fontId="1"/>
  </si>
  <si>
    <t>千葉5</t>
    <rPh sb="0" eb="2">
      <t>チバ</t>
    </rPh>
    <phoneticPr fontId="1"/>
  </si>
  <si>
    <t>千葉6</t>
    <rPh sb="0" eb="2">
      <t>チバ</t>
    </rPh>
    <phoneticPr fontId="1"/>
  </si>
  <si>
    <t>千葉7</t>
    <rPh sb="0" eb="2">
      <t>チバ</t>
    </rPh>
    <phoneticPr fontId="1"/>
  </si>
  <si>
    <t>千葉8</t>
    <rPh sb="0" eb="2">
      <t>チバ</t>
    </rPh>
    <phoneticPr fontId="1"/>
  </si>
  <si>
    <t>千葉9</t>
    <rPh sb="0" eb="2">
      <t>チバ</t>
    </rPh>
    <phoneticPr fontId="1"/>
  </si>
  <si>
    <t>千葉10</t>
    <rPh sb="0" eb="2">
      <t>チバ</t>
    </rPh>
    <phoneticPr fontId="1"/>
  </si>
  <si>
    <t>千葉11</t>
    <rPh sb="0" eb="2">
      <t>チバ</t>
    </rPh>
    <phoneticPr fontId="1"/>
  </si>
  <si>
    <t>千葉12</t>
    <rPh sb="0" eb="2">
      <t>チバ</t>
    </rPh>
    <phoneticPr fontId="1"/>
  </si>
  <si>
    <t>千葉13</t>
    <rPh sb="0" eb="2">
      <t>チバ</t>
    </rPh>
    <phoneticPr fontId="1"/>
  </si>
  <si>
    <t>千葉14</t>
    <rPh sb="0" eb="2">
      <t>チバ</t>
    </rPh>
    <phoneticPr fontId="1"/>
  </si>
  <si>
    <t>千葉15</t>
    <rPh sb="0" eb="2">
      <t>チバ</t>
    </rPh>
    <phoneticPr fontId="1"/>
  </si>
  <si>
    <t>千葉16</t>
    <rPh sb="0" eb="2">
      <t>チバ</t>
    </rPh>
    <phoneticPr fontId="1"/>
  </si>
  <si>
    <t>千葉17</t>
    <rPh sb="0" eb="2">
      <t>チバ</t>
    </rPh>
    <phoneticPr fontId="1"/>
  </si>
  <si>
    <t>千葉18</t>
    <rPh sb="0" eb="2">
      <t>チバ</t>
    </rPh>
    <phoneticPr fontId="1"/>
  </si>
  <si>
    <t>千葉19</t>
    <rPh sb="0" eb="2">
      <t>チバ</t>
    </rPh>
    <phoneticPr fontId="1"/>
  </si>
  <si>
    <t>千葉20</t>
    <rPh sb="0" eb="2">
      <t>チバ</t>
    </rPh>
    <phoneticPr fontId="1"/>
  </si>
  <si>
    <t>千葉21</t>
    <rPh sb="0" eb="2">
      <t>チバ</t>
    </rPh>
    <phoneticPr fontId="1"/>
  </si>
  <si>
    <t>千葉22</t>
    <rPh sb="0" eb="2">
      <t>チバ</t>
    </rPh>
    <phoneticPr fontId="1"/>
  </si>
  <si>
    <t>千葉23</t>
    <rPh sb="0" eb="2">
      <t>チバ</t>
    </rPh>
    <phoneticPr fontId="1"/>
  </si>
  <si>
    <t>千葉24</t>
    <rPh sb="0" eb="2">
      <t>チバ</t>
    </rPh>
    <phoneticPr fontId="1"/>
  </si>
  <si>
    <t>千葉25</t>
    <rPh sb="0" eb="2">
      <t>チバ</t>
    </rPh>
    <phoneticPr fontId="1"/>
  </si>
  <si>
    <t>千葉26</t>
    <rPh sb="0" eb="2">
      <t>チバ</t>
    </rPh>
    <phoneticPr fontId="1"/>
  </si>
  <si>
    <t>千葉27</t>
    <rPh sb="0" eb="2">
      <t>チバ</t>
    </rPh>
    <phoneticPr fontId="1"/>
  </si>
  <si>
    <t>千葉28</t>
    <rPh sb="0" eb="2">
      <t>チバ</t>
    </rPh>
    <phoneticPr fontId="1"/>
  </si>
  <si>
    <t>千葉29</t>
    <rPh sb="0" eb="2">
      <t>チバ</t>
    </rPh>
    <phoneticPr fontId="1"/>
  </si>
  <si>
    <t>千葉30</t>
    <rPh sb="0" eb="2">
      <t>チバ</t>
    </rPh>
    <phoneticPr fontId="1"/>
  </si>
  <si>
    <t>千葉31</t>
    <rPh sb="0" eb="2">
      <t>チバ</t>
    </rPh>
    <phoneticPr fontId="1"/>
  </si>
  <si>
    <t>千葉32</t>
    <rPh sb="0" eb="2">
      <t>チバ</t>
    </rPh>
    <phoneticPr fontId="1"/>
  </si>
  <si>
    <t>千葉33</t>
    <rPh sb="0" eb="2">
      <t>チバ</t>
    </rPh>
    <phoneticPr fontId="1"/>
  </si>
  <si>
    <t>千葉34</t>
    <rPh sb="0" eb="2">
      <t>チバ</t>
    </rPh>
    <phoneticPr fontId="1"/>
  </si>
  <si>
    <t>千葉35</t>
    <rPh sb="0" eb="2">
      <t>チバ</t>
    </rPh>
    <phoneticPr fontId="1"/>
  </si>
  <si>
    <t>千葉36</t>
    <rPh sb="0" eb="2">
      <t>チバ</t>
    </rPh>
    <phoneticPr fontId="1"/>
  </si>
  <si>
    <t>千葉37</t>
    <rPh sb="0" eb="2">
      <t>チバ</t>
    </rPh>
    <phoneticPr fontId="1"/>
  </si>
  <si>
    <t>千葉38</t>
    <rPh sb="0" eb="2">
      <t>チバ</t>
    </rPh>
    <phoneticPr fontId="1"/>
  </si>
  <si>
    <t>千葉39</t>
    <rPh sb="0" eb="2">
      <t>チバ</t>
    </rPh>
    <phoneticPr fontId="1"/>
  </si>
  <si>
    <t>千葉40</t>
    <rPh sb="0" eb="2">
      <t>チバ</t>
    </rPh>
    <phoneticPr fontId="1"/>
  </si>
  <si>
    <t>千葉41</t>
    <rPh sb="0" eb="2">
      <t>チバ</t>
    </rPh>
    <phoneticPr fontId="1"/>
  </si>
  <si>
    <t>千葉42</t>
    <rPh sb="0" eb="2">
      <t>チバ</t>
    </rPh>
    <phoneticPr fontId="1"/>
  </si>
  <si>
    <t>千葉43</t>
    <rPh sb="0" eb="2">
      <t>チバ</t>
    </rPh>
    <phoneticPr fontId="1"/>
  </si>
  <si>
    <t>千葉44</t>
    <rPh sb="0" eb="2">
      <t>チバ</t>
    </rPh>
    <phoneticPr fontId="1"/>
  </si>
  <si>
    <t>千葉45</t>
    <rPh sb="0" eb="2">
      <t>チバ</t>
    </rPh>
    <phoneticPr fontId="1"/>
  </si>
  <si>
    <t>千葉46</t>
    <rPh sb="0" eb="2">
      <t>チバ</t>
    </rPh>
    <phoneticPr fontId="1"/>
  </si>
  <si>
    <t>千葉47</t>
    <rPh sb="0" eb="2">
      <t>チバ</t>
    </rPh>
    <phoneticPr fontId="1"/>
  </si>
  <si>
    <t>千葉48</t>
    <rPh sb="0" eb="2">
      <t>チバ</t>
    </rPh>
    <phoneticPr fontId="1"/>
  </si>
  <si>
    <t>千葉49</t>
    <rPh sb="0" eb="2">
      <t>チバ</t>
    </rPh>
    <phoneticPr fontId="1"/>
  </si>
  <si>
    <t>千葉50</t>
    <rPh sb="0" eb="2">
      <t>チバ</t>
    </rPh>
    <phoneticPr fontId="1"/>
  </si>
  <si>
    <t>千葉51</t>
    <rPh sb="0" eb="2">
      <t>チバ</t>
    </rPh>
    <phoneticPr fontId="1"/>
  </si>
  <si>
    <t>千葉52</t>
    <rPh sb="0" eb="2">
      <t>チバ</t>
    </rPh>
    <phoneticPr fontId="1"/>
  </si>
  <si>
    <t>千葉53</t>
    <rPh sb="0" eb="2">
      <t>チバ</t>
    </rPh>
    <phoneticPr fontId="1"/>
  </si>
  <si>
    <t>千葉54</t>
    <rPh sb="0" eb="2">
      <t>チバ</t>
    </rPh>
    <phoneticPr fontId="1"/>
  </si>
  <si>
    <t>千葉55</t>
    <rPh sb="0" eb="2">
      <t>チバ</t>
    </rPh>
    <phoneticPr fontId="1"/>
  </si>
  <si>
    <t>千葉56</t>
    <rPh sb="0" eb="2">
      <t>チバ</t>
    </rPh>
    <phoneticPr fontId="1"/>
  </si>
  <si>
    <t>千葉57</t>
    <rPh sb="0" eb="2">
      <t>チバ</t>
    </rPh>
    <phoneticPr fontId="1"/>
  </si>
  <si>
    <t>千葉58</t>
    <rPh sb="0" eb="2">
      <t>チバ</t>
    </rPh>
    <phoneticPr fontId="1"/>
  </si>
  <si>
    <t>千葉59</t>
    <rPh sb="0" eb="2">
      <t>チバ</t>
    </rPh>
    <phoneticPr fontId="1"/>
  </si>
  <si>
    <t>千葉60</t>
    <rPh sb="0" eb="2">
      <t>チバ</t>
    </rPh>
    <phoneticPr fontId="1"/>
  </si>
  <si>
    <t>千葉61</t>
    <rPh sb="0" eb="2">
      <t>チバ</t>
    </rPh>
    <phoneticPr fontId="1"/>
  </si>
  <si>
    <t>千葉62</t>
    <rPh sb="0" eb="2">
      <t>チバ</t>
    </rPh>
    <phoneticPr fontId="1"/>
  </si>
  <si>
    <t>千葉63</t>
    <rPh sb="0" eb="2">
      <t>チバ</t>
    </rPh>
    <phoneticPr fontId="1"/>
  </si>
  <si>
    <t>千葉64</t>
    <rPh sb="0" eb="2">
      <t>チバ</t>
    </rPh>
    <phoneticPr fontId="1"/>
  </si>
  <si>
    <t>千葉65</t>
    <rPh sb="0" eb="2">
      <t>チバ</t>
    </rPh>
    <phoneticPr fontId="1"/>
  </si>
  <si>
    <t>千葉66</t>
    <rPh sb="0" eb="2">
      <t>チバ</t>
    </rPh>
    <phoneticPr fontId="1"/>
  </si>
  <si>
    <t>千葉67</t>
    <rPh sb="0" eb="2">
      <t>チバ</t>
    </rPh>
    <phoneticPr fontId="1"/>
  </si>
  <si>
    <t>千葉68</t>
    <rPh sb="0" eb="2">
      <t>チバ</t>
    </rPh>
    <phoneticPr fontId="1"/>
  </si>
  <si>
    <t>千葉69</t>
    <rPh sb="0" eb="2">
      <t>チバ</t>
    </rPh>
    <phoneticPr fontId="1"/>
  </si>
  <si>
    <t>大穴</t>
    <phoneticPr fontId="1"/>
  </si>
  <si>
    <t>坪井</t>
    <phoneticPr fontId="1"/>
  </si>
  <si>
    <t>・１人１種目
・フィールド種目３名以内
・１００ｍは６名以内</t>
    <rPh sb="2" eb="3">
      <t>ニン</t>
    </rPh>
    <rPh sb="4" eb="6">
      <t>シュモク</t>
    </rPh>
    <rPh sb="13" eb="15">
      <t>シュモク</t>
    </rPh>
    <rPh sb="17" eb="19">
      <t>イナイ</t>
    </rPh>
    <rPh sb="27" eb="28">
      <t>メイ</t>
    </rPh>
    <rPh sb="28" eb="30">
      <t>イナイ</t>
    </rPh>
    <phoneticPr fontId="1"/>
  </si>
  <si>
    <t>出場競技</t>
    <rPh sb="0" eb="4">
      <t>シュツジョウキョウギ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</si>
</sst>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0_);[Red]\(0.00\)"/>
    <numFmt numFmtId="178" formatCode="##,##0&quot;円&quot;"/>
    <numFmt numFmtId="179" formatCode="##0&quot;人&quot;"/>
    <numFmt numFmtId="180" formatCode="##0&quot;種目&quot;"/>
    <numFmt numFmtId="181" formatCode="#0&quot;チーム&quot;"/>
    <numFmt numFmtId="182" formatCode="#&quot;ﾁｰﾑ&quot;"/>
    <numFmt numFmtId="183" formatCode="##&quot;月&quot;"/>
  </numFmts>
  <fonts count="6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0"/>
      <color theme="8" tint="0.79998168889431442"/>
      <name val="ＭＳ Ｐゴシック"/>
      <family val="3"/>
      <charset val="128"/>
    </font>
    <font>
      <sz val="10"/>
      <color theme="7" tint="0.7999816888943144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0" tint="-0.249977111117893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HG創英ﾌﾟﾚｾﾞﾝｽEB"/>
      <family val="1"/>
      <charset val="128"/>
    </font>
    <font>
      <sz val="14"/>
      <color theme="1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  <font>
      <sz val="1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b/>
      <u val="double"/>
      <sz val="18"/>
      <color rgb="FFFF0000"/>
      <name val="游ゴシック"/>
      <family val="3"/>
      <charset val="128"/>
      <scheme val="minor"/>
    </font>
    <font>
      <b/>
      <u val="double"/>
      <sz val="14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theme="0"/>
      <name val="游ゴシック"/>
      <family val="3"/>
      <charset val="128"/>
      <scheme val="minor"/>
    </font>
    <font>
      <sz val="12"/>
      <color theme="1"/>
      <name val="HG創英ﾌﾟﾚｾﾞﾝｽEB"/>
      <family val="1"/>
      <charset val="128"/>
    </font>
    <font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0" tint="-0.24997711111789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color rgb="FFFF0000"/>
      <name val="HG創英ﾌﾟﾚｾﾞﾝｽEB"/>
      <family val="1"/>
      <charset val="128"/>
    </font>
    <font>
      <u/>
      <sz val="20"/>
      <color theme="10"/>
      <name val="游ゴシック"/>
      <family val="3"/>
      <charset val="128"/>
      <scheme val="minor"/>
    </font>
    <font>
      <b/>
      <sz val="20"/>
      <color theme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4"/>
      <color theme="1"/>
      <name val="HG創英ﾌﾟﾚｾﾞﾝｽEB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15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/>
      <right/>
      <top/>
      <bottom style="double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 diagonalUp="1">
      <left style="dotted">
        <color indexed="64"/>
      </left>
      <right style="thin">
        <color auto="1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dotted">
        <color indexed="64"/>
      </left>
      <right style="medium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 diagonalUp="1"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</cellStyleXfs>
  <cellXfs count="514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5" fillId="6" borderId="16" xfId="0" applyFont="1" applyFill="1" applyBorder="1" applyAlignment="1">
      <alignment horizontal="center" vertical="center" shrinkToFit="1"/>
    </xf>
    <xf numFmtId="0" fontId="5" fillId="5" borderId="16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177" fontId="5" fillId="3" borderId="16" xfId="0" applyNumberFormat="1" applyFont="1" applyFill="1" applyBorder="1" applyAlignment="1">
      <alignment horizontal="center" vertical="center" shrinkToFit="1"/>
    </xf>
    <xf numFmtId="176" fontId="5" fillId="3" borderId="16" xfId="0" applyNumberFormat="1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shrinkToFit="1"/>
    </xf>
    <xf numFmtId="0" fontId="5" fillId="2" borderId="16" xfId="0" applyFont="1" applyFill="1" applyBorder="1" applyAlignment="1">
      <alignment vertical="center" shrinkToFit="1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2" xfId="0" applyBorder="1">
      <alignment vertical="center"/>
    </xf>
    <xf numFmtId="0" fontId="6" fillId="0" borderId="0" xfId="0" applyFont="1">
      <alignment vertical="center"/>
    </xf>
    <xf numFmtId="0" fontId="0" fillId="9" borderId="7" xfId="0" applyFill="1" applyBorder="1" applyAlignment="1">
      <alignment horizontal="distributed" vertical="center"/>
    </xf>
    <xf numFmtId="0" fontId="0" fillId="9" borderId="3" xfId="0" applyFill="1" applyBorder="1" applyAlignment="1">
      <alignment horizontal="distributed" vertical="center"/>
    </xf>
    <xf numFmtId="0" fontId="0" fillId="9" borderId="36" xfId="0" applyFill="1" applyBorder="1" applyAlignment="1">
      <alignment horizontal="distributed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shrinkToFit="1"/>
    </xf>
    <xf numFmtId="0" fontId="0" fillId="9" borderId="16" xfId="0" applyFill="1" applyBorder="1">
      <alignment vertical="center"/>
    </xf>
    <xf numFmtId="0" fontId="6" fillId="0" borderId="16" xfId="0" applyFont="1" applyBorder="1">
      <alignment vertical="center"/>
    </xf>
    <xf numFmtId="0" fontId="7" fillId="10" borderId="30" xfId="0" applyFont="1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0" fillId="10" borderId="33" xfId="0" applyFill="1" applyBorder="1">
      <alignment vertical="center"/>
    </xf>
    <xf numFmtId="0" fontId="0" fillId="10" borderId="35" xfId="0" applyFill="1" applyBorder="1">
      <alignment vertical="center"/>
    </xf>
    <xf numFmtId="0" fontId="10" fillId="10" borderId="34" xfId="0" applyFont="1" applyFill="1" applyBorder="1">
      <alignment vertical="center"/>
    </xf>
    <xf numFmtId="0" fontId="0" fillId="9" borderId="5" xfId="0" applyFill="1" applyBorder="1" applyAlignment="1">
      <alignment horizontal="distributed" vertical="center"/>
    </xf>
    <xf numFmtId="0" fontId="11" fillId="9" borderId="3" xfId="0" applyFont="1" applyFill="1" applyBorder="1" applyAlignment="1">
      <alignment horizontal="distributed" vertical="center"/>
    </xf>
    <xf numFmtId="0" fontId="10" fillId="10" borderId="38" xfId="0" applyFont="1" applyFill="1" applyBorder="1">
      <alignment vertical="center"/>
    </xf>
    <xf numFmtId="0" fontId="0" fillId="10" borderId="31" xfId="0" applyFill="1" applyBorder="1">
      <alignment vertical="center"/>
    </xf>
    <xf numFmtId="0" fontId="0" fillId="10" borderId="32" xfId="0" applyFill="1" applyBorder="1">
      <alignment vertical="center"/>
    </xf>
    <xf numFmtId="0" fontId="0" fillId="10" borderId="0" xfId="0" applyFill="1" applyAlignment="1">
      <alignment horizontal="left" vertical="center"/>
    </xf>
    <xf numFmtId="0" fontId="0" fillId="10" borderId="0" xfId="0" applyFill="1">
      <alignment vertical="center"/>
    </xf>
    <xf numFmtId="0" fontId="0" fillId="10" borderId="38" xfId="0" applyFill="1" applyBorder="1">
      <alignment vertical="center"/>
    </xf>
    <xf numFmtId="0" fontId="0" fillId="10" borderId="49" xfId="0" applyFill="1" applyBorder="1">
      <alignment vertical="center"/>
    </xf>
    <xf numFmtId="0" fontId="0" fillId="10" borderId="39" xfId="0" applyFill="1" applyBorder="1">
      <alignment vertical="center"/>
    </xf>
    <xf numFmtId="0" fontId="0" fillId="10" borderId="40" xfId="0" applyFill="1" applyBorder="1">
      <alignment vertical="center"/>
    </xf>
    <xf numFmtId="0" fontId="0" fillId="10" borderId="51" xfId="0" applyFill="1" applyBorder="1">
      <alignment vertical="center"/>
    </xf>
    <xf numFmtId="0" fontId="7" fillId="10" borderId="33" xfId="0" applyFont="1" applyFill="1" applyBorder="1" applyAlignment="1">
      <alignment horizontal="center" vertical="center"/>
    </xf>
    <xf numFmtId="0" fontId="0" fillId="10" borderId="27" xfId="0" applyFill="1" applyBorder="1" applyAlignment="1">
      <alignment horizontal="left" vertical="center" indent="1"/>
    </xf>
    <xf numFmtId="0" fontId="0" fillId="10" borderId="50" xfId="0" applyFill="1" applyBorder="1" applyAlignment="1">
      <alignment horizontal="left" vertical="center" indent="1"/>
    </xf>
    <xf numFmtId="0" fontId="0" fillId="0" borderId="55" xfId="0" applyBorder="1" applyAlignment="1">
      <alignment vertical="center" shrinkToFit="1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9" borderId="54" xfId="0" applyFill="1" applyBorder="1">
      <alignment vertical="center"/>
    </xf>
    <xf numFmtId="0" fontId="0" fillId="9" borderId="54" xfId="0" applyFill="1" applyBorder="1" applyAlignment="1">
      <alignment vertical="center" shrinkToFit="1"/>
    </xf>
    <xf numFmtId="0" fontId="0" fillId="2" borderId="16" xfId="0" applyFill="1" applyBorder="1" applyAlignment="1">
      <alignment horizontal="right" vertical="top"/>
    </xf>
    <xf numFmtId="0" fontId="0" fillId="2" borderId="16" xfId="0" applyFill="1" applyBorder="1" applyAlignment="1">
      <alignment vertical="top"/>
    </xf>
    <xf numFmtId="0" fontId="0" fillId="0" borderId="0" xfId="0" applyAlignment="1">
      <alignment horizontal="right" vertical="center"/>
    </xf>
    <xf numFmtId="0" fontId="2" fillId="0" borderId="55" xfId="0" applyFont="1" applyBorder="1" applyAlignment="1" applyProtection="1">
      <alignment vertical="center" shrinkToFit="1"/>
      <protection locked="0"/>
    </xf>
    <xf numFmtId="0" fontId="2" fillId="0" borderId="61" xfId="0" applyFont="1" applyBorder="1" applyAlignment="1" applyProtection="1">
      <alignment horizontal="right" vertical="center" shrinkToFit="1"/>
      <protection locked="0"/>
    </xf>
    <xf numFmtId="0" fontId="2" fillId="0" borderId="64" xfId="0" applyFont="1" applyBorder="1" applyAlignment="1" applyProtection="1">
      <alignment horizontal="right"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67" xfId="0" applyFont="1" applyBorder="1" applyAlignment="1" applyProtection="1">
      <alignment horizontal="left" vertical="center" shrinkToFit="1"/>
      <protection locked="0"/>
    </xf>
    <xf numFmtId="0" fontId="2" fillId="0" borderId="68" xfId="0" applyFont="1" applyBorder="1" applyAlignment="1" applyProtection="1">
      <alignment horizontal="right" vertical="center" shrinkToFit="1"/>
      <protection locked="0"/>
    </xf>
    <xf numFmtId="0" fontId="2" fillId="0" borderId="63" xfId="0" applyFont="1" applyBorder="1" applyAlignment="1" applyProtection="1">
      <alignment horizontal="left" vertical="center" shrinkToFit="1"/>
      <protection locked="0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6" fillId="10" borderId="43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>
      <alignment horizontal="center" vertical="center" shrinkToFit="1"/>
    </xf>
    <xf numFmtId="0" fontId="5" fillId="13" borderId="16" xfId="0" applyFont="1" applyFill="1" applyBorder="1" applyAlignment="1">
      <alignment horizontal="center" vertical="center" shrinkToFit="1"/>
    </xf>
    <xf numFmtId="178" fontId="5" fillId="2" borderId="16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2" fillId="2" borderId="69" xfId="0" applyFont="1" applyFill="1" applyBorder="1" applyAlignment="1">
      <alignment horizontal="center" vertical="center" shrinkToFit="1"/>
    </xf>
    <xf numFmtId="179" fontId="2" fillId="2" borderId="69" xfId="0" applyNumberFormat="1" applyFont="1" applyFill="1" applyBorder="1" applyAlignment="1">
      <alignment horizontal="center" vertical="center" shrinkToFit="1"/>
    </xf>
    <xf numFmtId="180" fontId="2" fillId="2" borderId="69" xfId="0" applyNumberFormat="1" applyFont="1" applyFill="1" applyBorder="1" applyAlignment="1">
      <alignment horizontal="center" vertical="center" shrinkToFit="1"/>
    </xf>
    <xf numFmtId="181" fontId="2" fillId="2" borderId="69" xfId="0" applyNumberFormat="1" applyFont="1" applyFill="1" applyBorder="1" applyAlignment="1">
      <alignment horizontal="center" vertical="center" shrinkToFit="1"/>
    </xf>
    <xf numFmtId="0" fontId="5" fillId="7" borderId="70" xfId="0" applyFont="1" applyFill="1" applyBorder="1" applyAlignment="1">
      <alignment horizontal="center" vertical="center"/>
    </xf>
    <xf numFmtId="0" fontId="5" fillId="7" borderId="71" xfId="0" applyFont="1" applyFill="1" applyBorder="1" applyAlignment="1">
      <alignment horizontal="center" vertical="center"/>
    </xf>
    <xf numFmtId="0" fontId="5" fillId="7" borderId="71" xfId="0" applyFont="1" applyFill="1" applyBorder="1" applyAlignment="1">
      <alignment horizontal="center"/>
    </xf>
    <xf numFmtId="0" fontId="5" fillId="7" borderId="72" xfId="0" applyFont="1" applyFill="1" applyBorder="1" applyAlignment="1">
      <alignment horizontal="center"/>
    </xf>
    <xf numFmtId="0" fontId="5" fillId="11" borderId="77" xfId="0" applyFont="1" applyFill="1" applyBorder="1" applyAlignment="1">
      <alignment horizontal="center" vertical="center"/>
    </xf>
    <xf numFmtId="0" fontId="5" fillId="11" borderId="71" xfId="0" applyFont="1" applyFill="1" applyBorder="1" applyAlignment="1">
      <alignment horizontal="center" vertical="center"/>
    </xf>
    <xf numFmtId="0" fontId="5" fillId="11" borderId="71" xfId="0" applyFont="1" applyFill="1" applyBorder="1" applyAlignment="1">
      <alignment horizontal="center"/>
    </xf>
    <xf numFmtId="0" fontId="5" fillId="11" borderId="72" xfId="0" applyFont="1" applyFill="1" applyBorder="1" applyAlignment="1">
      <alignment horizontal="center"/>
    </xf>
    <xf numFmtId="0" fontId="2" fillId="7" borderId="73" xfId="0" applyFont="1" applyFill="1" applyBorder="1" applyAlignment="1">
      <alignment horizontal="center" vertical="center" shrinkToFit="1"/>
    </xf>
    <xf numFmtId="0" fontId="2" fillId="7" borderId="60" xfId="0" applyFont="1" applyFill="1" applyBorder="1" applyAlignment="1">
      <alignment horizontal="left" vertical="center" shrinkToFit="1"/>
    </xf>
    <xf numFmtId="0" fontId="21" fillId="2" borderId="62" xfId="0" applyFont="1" applyFill="1" applyBorder="1" applyAlignment="1">
      <alignment horizontal="left" vertical="center" shrinkToFit="1"/>
    </xf>
    <xf numFmtId="0" fontId="2" fillId="2" borderId="74" xfId="0" applyFont="1" applyFill="1" applyBorder="1" applyAlignment="1">
      <alignment horizontal="right" vertical="center" shrinkToFit="1"/>
    </xf>
    <xf numFmtId="0" fontId="2" fillId="11" borderId="73" xfId="0" applyFont="1" applyFill="1" applyBorder="1" applyAlignment="1">
      <alignment vertical="center" shrinkToFit="1"/>
    </xf>
    <xf numFmtId="0" fontId="2" fillId="11" borderId="60" xfId="0" applyFont="1" applyFill="1" applyBorder="1" applyAlignment="1">
      <alignment horizontal="left" vertical="center" shrinkToFit="1"/>
    </xf>
    <xf numFmtId="0" fontId="2" fillId="7" borderId="75" xfId="0" applyFont="1" applyFill="1" applyBorder="1" applyAlignment="1">
      <alignment horizontal="center" vertical="center" shrinkToFit="1"/>
    </xf>
    <xf numFmtId="0" fontId="2" fillId="7" borderId="18" xfId="0" applyFont="1" applyFill="1" applyBorder="1" applyAlignment="1">
      <alignment horizontal="left" vertical="center" shrinkToFit="1"/>
    </xf>
    <xf numFmtId="0" fontId="15" fillId="7" borderId="66" xfId="0" applyFont="1" applyFill="1" applyBorder="1" applyAlignment="1">
      <alignment horizontal="left" vertical="center" shrinkToFit="1"/>
    </xf>
    <xf numFmtId="0" fontId="21" fillId="2" borderId="65" xfId="0" applyFont="1" applyFill="1" applyBorder="1" applyAlignment="1">
      <alignment horizontal="left" vertical="center" shrinkToFit="1"/>
    </xf>
    <xf numFmtId="0" fontId="2" fillId="2" borderId="76" xfId="0" applyFont="1" applyFill="1" applyBorder="1" applyAlignment="1">
      <alignment horizontal="right" vertical="center" shrinkToFit="1"/>
    </xf>
    <xf numFmtId="0" fontId="2" fillId="11" borderId="75" xfId="0" applyFont="1" applyFill="1" applyBorder="1" applyAlignment="1">
      <alignment vertical="center" shrinkToFit="1"/>
    </xf>
    <xf numFmtId="0" fontId="2" fillId="11" borderId="63" xfId="0" applyFont="1" applyFill="1" applyBorder="1" applyAlignment="1">
      <alignment horizontal="left" vertical="center" shrinkToFit="1"/>
    </xf>
    <xf numFmtId="0" fontId="16" fillId="11" borderId="66" xfId="0" applyFont="1" applyFill="1" applyBorder="1" applyAlignment="1">
      <alignment horizontal="right" vertical="center" shrinkToFit="1"/>
    </xf>
    <xf numFmtId="0" fontId="4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11" fillId="10" borderId="31" xfId="0" applyFont="1" applyFill="1" applyBorder="1">
      <alignment vertical="center"/>
    </xf>
    <xf numFmtId="0" fontId="28" fillId="10" borderId="0" xfId="0" applyFont="1" applyFill="1">
      <alignment vertical="center"/>
    </xf>
    <xf numFmtId="0" fontId="25" fillId="10" borderId="0" xfId="0" applyFont="1" applyFill="1">
      <alignment vertical="center"/>
    </xf>
    <xf numFmtId="0" fontId="25" fillId="10" borderId="38" xfId="0" applyFont="1" applyFill="1" applyBorder="1">
      <alignment vertical="center"/>
    </xf>
    <xf numFmtId="0" fontId="29" fillId="9" borderId="42" xfId="0" applyFont="1" applyFill="1" applyBorder="1" applyAlignment="1">
      <alignment horizontal="distributed" vertical="center"/>
    </xf>
    <xf numFmtId="0" fontId="11" fillId="9" borderId="92" xfId="0" applyFont="1" applyFill="1" applyBorder="1" applyAlignment="1">
      <alignment horizontal="distributed" vertical="center"/>
    </xf>
    <xf numFmtId="0" fontId="6" fillId="10" borderId="95" xfId="0" applyFont="1" applyFill="1" applyBorder="1" applyAlignment="1" applyProtection="1">
      <alignment horizontal="left" vertical="center" indent="1"/>
      <protection locked="0"/>
    </xf>
    <xf numFmtId="0" fontId="7" fillId="10" borderId="0" xfId="0" applyFont="1" applyFill="1">
      <alignment vertical="center"/>
    </xf>
    <xf numFmtId="0" fontId="7" fillId="10" borderId="33" xfId="0" applyFont="1" applyFill="1" applyBorder="1">
      <alignment vertical="center"/>
    </xf>
    <xf numFmtId="0" fontId="11" fillId="9" borderId="10" xfId="0" applyFont="1" applyFill="1" applyBorder="1" applyAlignment="1">
      <alignment horizontal="center" vertical="center" shrinkToFit="1"/>
    </xf>
    <xf numFmtId="0" fontId="6" fillId="9" borderId="91" xfId="0" applyFont="1" applyFill="1" applyBorder="1" applyAlignment="1">
      <alignment horizontal="left" vertical="center" indent="1"/>
    </xf>
    <xf numFmtId="0" fontId="30" fillId="9" borderId="56" xfId="0" applyFont="1" applyFill="1" applyBorder="1" applyAlignment="1">
      <alignment vertical="center" shrinkToFit="1"/>
    </xf>
    <xf numFmtId="0" fontId="11" fillId="9" borderId="5" xfId="0" applyFont="1" applyFill="1" applyBorder="1" applyAlignment="1">
      <alignment horizontal="distributed" vertical="center"/>
    </xf>
    <xf numFmtId="0" fontId="6" fillId="12" borderId="0" xfId="0" applyFont="1" applyFill="1">
      <alignment vertical="center"/>
    </xf>
    <xf numFmtId="0" fontId="0" fillId="10" borderId="16" xfId="0" applyFill="1" applyBorder="1" applyAlignment="1">
      <alignment vertical="center" shrinkToFit="1"/>
    </xf>
    <xf numFmtId="0" fontId="0" fillId="10" borderId="16" xfId="0" applyFill="1" applyBorder="1">
      <alignment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10" fillId="14" borderId="0" xfId="0" applyFont="1" applyFill="1">
      <alignment vertical="center"/>
    </xf>
    <xf numFmtId="0" fontId="10" fillId="0" borderId="96" xfId="0" applyFont="1" applyBorder="1">
      <alignment vertical="center"/>
    </xf>
    <xf numFmtId="0" fontId="10" fillId="14" borderId="96" xfId="0" applyFont="1" applyFill="1" applyBorder="1">
      <alignment vertical="center"/>
    </xf>
    <xf numFmtId="0" fontId="10" fillId="0" borderId="96" xfId="0" applyFont="1" applyBorder="1" applyAlignment="1">
      <alignment vertical="center" shrinkToFit="1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>
      <alignment vertical="center"/>
    </xf>
    <xf numFmtId="0" fontId="10" fillId="14" borderId="97" xfId="0" applyFont="1" applyFill="1" applyBorder="1">
      <alignment vertical="center"/>
    </xf>
    <xf numFmtId="0" fontId="10" fillId="0" borderId="97" xfId="0" applyFont="1" applyBorder="1" applyAlignment="1">
      <alignment vertical="center" shrinkToFit="1"/>
    </xf>
    <xf numFmtId="0" fontId="10" fillId="0" borderId="97" xfId="0" applyFont="1" applyBorder="1" applyAlignment="1">
      <alignment horizontal="center" vertical="center"/>
    </xf>
    <xf numFmtId="0" fontId="10" fillId="8" borderId="0" xfId="0" applyFont="1" applyFill="1">
      <alignment vertical="center"/>
    </xf>
    <xf numFmtId="0" fontId="10" fillId="8" borderId="97" xfId="0" applyFont="1" applyFill="1" applyBorder="1">
      <alignment vertical="center"/>
    </xf>
    <xf numFmtId="0" fontId="5" fillId="15" borderId="16" xfId="0" applyFont="1" applyFill="1" applyBorder="1" applyAlignment="1">
      <alignment horizontal="center" vertical="center" shrinkToFit="1"/>
    </xf>
    <xf numFmtId="178" fontId="5" fillId="15" borderId="16" xfId="0" applyNumberFormat="1" applyFont="1" applyFill="1" applyBorder="1" applyAlignment="1">
      <alignment horizontal="center" vertical="center" shrinkToFit="1"/>
    </xf>
    <xf numFmtId="178" fontId="2" fillId="15" borderId="16" xfId="0" applyNumberFormat="1" applyFont="1" applyFill="1" applyBorder="1" applyAlignment="1">
      <alignment horizontal="center" vertical="center" shrinkToFit="1"/>
    </xf>
    <xf numFmtId="0" fontId="2" fillId="15" borderId="16" xfId="0" applyFont="1" applyFill="1" applyBorder="1" applyAlignment="1">
      <alignment horizontal="center" vertical="center" shrinkToFit="1"/>
    </xf>
    <xf numFmtId="179" fontId="2" fillId="15" borderId="16" xfId="0" applyNumberFormat="1" applyFont="1" applyFill="1" applyBorder="1" applyAlignment="1">
      <alignment horizontal="center" vertical="center" shrinkToFit="1"/>
    </xf>
    <xf numFmtId="180" fontId="2" fillId="15" borderId="16" xfId="0" applyNumberFormat="1" applyFont="1" applyFill="1" applyBorder="1" applyAlignment="1">
      <alignment horizontal="center" vertical="center" shrinkToFit="1"/>
    </xf>
    <xf numFmtId="181" fontId="2" fillId="15" borderId="16" xfId="0" applyNumberFormat="1" applyFont="1" applyFill="1" applyBorder="1" applyAlignment="1">
      <alignment horizontal="center" vertical="center" shrinkToFit="1"/>
    </xf>
    <xf numFmtId="0" fontId="10" fillId="2" borderId="59" xfId="0" applyFont="1" applyFill="1" applyBorder="1" applyAlignment="1">
      <alignment horizontal="center" vertical="center" shrinkToFit="1"/>
    </xf>
    <xf numFmtId="180" fontId="23" fillId="15" borderId="16" xfId="0" applyNumberFormat="1" applyFont="1" applyFill="1" applyBorder="1" applyAlignment="1">
      <alignment horizontal="center" vertical="center" shrinkToFit="1"/>
    </xf>
    <xf numFmtId="181" fontId="5" fillId="15" borderId="16" xfId="0" applyNumberFormat="1" applyFont="1" applyFill="1" applyBorder="1" applyAlignment="1">
      <alignment horizontal="center" vertical="center" shrinkToFit="1"/>
    </xf>
    <xf numFmtId="0" fontId="22" fillId="10" borderId="1" xfId="0" applyFont="1" applyFill="1" applyBorder="1" applyAlignment="1">
      <alignment horizontal="center" vertical="center" shrinkToFit="1"/>
    </xf>
    <xf numFmtId="180" fontId="17" fillId="10" borderId="28" xfId="0" applyNumberFormat="1" applyFont="1" applyFill="1" applyBorder="1" applyAlignment="1">
      <alignment horizontal="center" vertical="center" shrinkToFit="1"/>
    </xf>
    <xf numFmtId="178" fontId="19" fillId="10" borderId="2" xfId="0" applyNumberFormat="1" applyFont="1" applyFill="1" applyBorder="1" applyAlignment="1">
      <alignment horizontal="right" vertical="center" shrinkToFit="1"/>
    </xf>
    <xf numFmtId="0" fontId="22" fillId="10" borderId="3" xfId="0" applyFont="1" applyFill="1" applyBorder="1" applyAlignment="1">
      <alignment horizontal="center" vertical="center" shrinkToFit="1"/>
    </xf>
    <xf numFmtId="182" fontId="17" fillId="10" borderId="25" xfId="0" applyNumberFormat="1" applyFont="1" applyFill="1" applyBorder="1" applyAlignment="1">
      <alignment horizontal="center" vertical="center" shrinkToFit="1"/>
    </xf>
    <xf numFmtId="178" fontId="19" fillId="10" borderId="4" xfId="0" applyNumberFormat="1" applyFont="1" applyFill="1" applyBorder="1" applyAlignment="1">
      <alignment horizontal="right" vertical="center" shrinkToFit="1"/>
    </xf>
    <xf numFmtId="178" fontId="19" fillId="10" borderId="15" xfId="0" applyNumberFormat="1" applyFont="1" applyFill="1" applyBorder="1" applyAlignment="1">
      <alignment horizontal="right" vertical="center" shrinkToFit="1"/>
    </xf>
    <xf numFmtId="0" fontId="20" fillId="10" borderId="1" xfId="0" applyFont="1" applyFill="1" applyBorder="1" applyAlignment="1">
      <alignment horizontal="left" vertical="center" indent="1"/>
    </xf>
    <xf numFmtId="0" fontId="20" fillId="10" borderId="28" xfId="0" applyFont="1" applyFill="1" applyBorder="1" applyAlignment="1">
      <alignment horizontal="left" vertical="center" indent="1"/>
    </xf>
    <xf numFmtId="0" fontId="20" fillId="10" borderId="2" xfId="0" applyFont="1" applyFill="1" applyBorder="1" applyAlignment="1">
      <alignment horizontal="left" vertical="center" indent="1"/>
    </xf>
    <xf numFmtId="0" fontId="20" fillId="10" borderId="92" xfId="0" applyFont="1" applyFill="1" applyBorder="1" applyAlignment="1">
      <alignment horizontal="left" vertical="center" indent="1"/>
    </xf>
    <xf numFmtId="0" fontId="20" fillId="10" borderId="93" xfId="0" applyFont="1" applyFill="1" applyBorder="1" applyAlignment="1">
      <alignment horizontal="left" vertical="center" indent="1"/>
    </xf>
    <xf numFmtId="0" fontId="20" fillId="10" borderId="98" xfId="0" applyFont="1" applyFill="1" applyBorder="1" applyAlignment="1">
      <alignment horizontal="left" vertical="center" indent="1"/>
    </xf>
    <xf numFmtId="0" fontId="20" fillId="10" borderId="21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49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0" fillId="10" borderId="78" xfId="0" applyFont="1" applyFill="1" applyBorder="1" applyAlignment="1">
      <alignment horizontal="left" vertical="center" indent="1"/>
    </xf>
    <xf numFmtId="0" fontId="20" fillId="10" borderId="5" xfId="0" applyFont="1" applyFill="1" applyBorder="1" applyAlignment="1">
      <alignment horizontal="left" vertical="center" indent="1"/>
    </xf>
    <xf numFmtId="0" fontId="20" fillId="10" borderId="79" xfId="0" applyFont="1" applyFill="1" applyBorder="1" applyAlignment="1">
      <alignment horizontal="left" vertical="center" indent="1"/>
    </xf>
    <xf numFmtId="0" fontId="20" fillId="10" borderId="6" xfId="0" applyFont="1" applyFill="1" applyBorder="1" applyAlignment="1">
      <alignment horizontal="left" vertical="center" indent="1"/>
    </xf>
    <xf numFmtId="0" fontId="20" fillId="10" borderId="81" xfId="0" applyFont="1" applyFill="1" applyBorder="1" applyAlignment="1">
      <alignment horizontal="left" vertical="center" indent="1"/>
    </xf>
    <xf numFmtId="0" fontId="20" fillId="10" borderId="7" xfId="0" applyFont="1" applyFill="1" applyBorder="1" applyAlignment="1">
      <alignment horizontal="left" vertical="center" indent="1"/>
    </xf>
    <xf numFmtId="0" fontId="20" fillId="10" borderId="82" xfId="0" applyFont="1" applyFill="1" applyBorder="1" applyAlignment="1">
      <alignment horizontal="left" vertical="center" indent="1"/>
    </xf>
    <xf numFmtId="0" fontId="20" fillId="10" borderId="8" xfId="0" applyFont="1" applyFill="1" applyBorder="1" applyAlignment="1">
      <alignment horizontal="left" vertical="center" indent="1"/>
    </xf>
    <xf numFmtId="0" fontId="20" fillId="10" borderId="83" xfId="0" applyFont="1" applyFill="1" applyBorder="1" applyAlignment="1">
      <alignment horizontal="left" vertical="center" indent="1"/>
    </xf>
    <xf numFmtId="0" fontId="20" fillId="10" borderId="3" xfId="0" applyFont="1" applyFill="1" applyBorder="1" applyAlignment="1">
      <alignment horizontal="left" vertical="center" indent="1"/>
    </xf>
    <xf numFmtId="0" fontId="20" fillId="10" borderId="84" xfId="0" applyFont="1" applyFill="1" applyBorder="1" applyAlignment="1">
      <alignment horizontal="left" vertical="center" indent="1"/>
    </xf>
    <xf numFmtId="0" fontId="20" fillId="10" borderId="4" xfId="0" applyFont="1" applyFill="1" applyBorder="1" applyAlignment="1">
      <alignment horizontal="left" vertical="center" indent="1"/>
    </xf>
    <xf numFmtId="0" fontId="13" fillId="10" borderId="39" xfId="0" applyFont="1" applyFill="1" applyBorder="1">
      <alignment vertical="center"/>
    </xf>
    <xf numFmtId="0" fontId="35" fillId="0" borderId="0" xfId="0" applyFont="1">
      <alignment vertical="center"/>
    </xf>
    <xf numFmtId="0" fontId="36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left" vertical="center"/>
    </xf>
    <xf numFmtId="0" fontId="37" fillId="10" borderId="33" xfId="0" applyFont="1" applyFill="1" applyBorder="1" applyAlignment="1">
      <alignment horizontal="left" vertical="center"/>
    </xf>
    <xf numFmtId="0" fontId="37" fillId="10" borderId="35" xfId="0" applyFont="1" applyFill="1" applyBorder="1" applyAlignment="1">
      <alignment horizontal="left" vertical="center"/>
    </xf>
    <xf numFmtId="0" fontId="38" fillId="11" borderId="54" xfId="0" applyFont="1" applyFill="1" applyBorder="1" applyAlignment="1">
      <alignment vertical="center" shrinkToFit="1"/>
    </xf>
    <xf numFmtId="0" fontId="38" fillId="11" borderId="100" xfId="0" applyFont="1" applyFill="1" applyBorder="1" applyAlignment="1">
      <alignment vertical="center" shrinkToFit="1"/>
    </xf>
    <xf numFmtId="0" fontId="38" fillId="11" borderId="99" xfId="0" applyFont="1" applyFill="1" applyBorder="1" applyAlignment="1">
      <alignment vertical="center" shrinkToFit="1"/>
    </xf>
    <xf numFmtId="0" fontId="38" fillId="11" borderId="55" xfId="0" applyFont="1" applyFill="1" applyBorder="1" applyAlignment="1">
      <alignment vertical="center" shrinkToFit="1"/>
    </xf>
    <xf numFmtId="0" fontId="38" fillId="11" borderId="101" xfId="0" applyFont="1" applyFill="1" applyBorder="1" applyAlignment="1">
      <alignment vertical="center" shrinkToFit="1"/>
    </xf>
    <xf numFmtId="0" fontId="38" fillId="0" borderId="102" xfId="0" applyFont="1" applyBorder="1" applyAlignment="1">
      <alignment vertical="center" shrinkToFit="1"/>
    </xf>
    <xf numFmtId="0" fontId="38" fillId="0" borderId="103" xfId="0" applyFont="1" applyBorder="1" applyAlignment="1">
      <alignment vertical="center" shrinkToFit="1"/>
    </xf>
    <xf numFmtId="0" fontId="39" fillId="10" borderId="0" xfId="0" applyFont="1" applyFill="1">
      <alignment vertical="center"/>
    </xf>
    <xf numFmtId="180" fontId="24" fillId="0" borderId="0" xfId="0" applyNumberFormat="1" applyFont="1" applyAlignment="1">
      <alignment horizontal="center" vertical="center" shrinkToFit="1"/>
    </xf>
    <xf numFmtId="181" fontId="6" fillId="0" borderId="0" xfId="0" applyNumberFormat="1" applyFont="1" applyAlignment="1">
      <alignment horizontal="center" vertical="center" shrinkToFit="1"/>
    </xf>
    <xf numFmtId="0" fontId="2" fillId="0" borderId="54" xfId="0" applyFont="1" applyBorder="1" applyAlignment="1" applyProtection="1">
      <alignment vertical="center" shrinkToFit="1"/>
      <protection locked="0"/>
    </xf>
    <xf numFmtId="0" fontId="2" fillId="7" borderId="106" xfId="0" applyFont="1" applyFill="1" applyBorder="1" applyAlignment="1">
      <alignment horizontal="left" vertical="center" shrinkToFit="1"/>
    </xf>
    <xf numFmtId="0" fontId="15" fillId="7" borderId="107" xfId="0" applyFont="1" applyFill="1" applyBorder="1" applyAlignment="1">
      <alignment horizontal="left" vertical="center" shrinkToFit="1"/>
    </xf>
    <xf numFmtId="0" fontId="21" fillId="2" borderId="108" xfId="0" applyFont="1" applyFill="1" applyBorder="1" applyAlignment="1">
      <alignment horizontal="left" vertical="center" shrinkToFit="1"/>
    </xf>
    <xf numFmtId="0" fontId="2" fillId="2" borderId="109" xfId="0" applyFont="1" applyFill="1" applyBorder="1" applyAlignment="1">
      <alignment horizontal="right" vertical="center" shrinkToFit="1"/>
    </xf>
    <xf numFmtId="0" fontId="2" fillId="11" borderId="105" xfId="0" applyFont="1" applyFill="1" applyBorder="1" applyAlignment="1">
      <alignment vertical="center" shrinkToFit="1"/>
    </xf>
    <xf numFmtId="0" fontId="2" fillId="11" borderId="110" xfId="0" applyFont="1" applyFill="1" applyBorder="1" applyAlignment="1">
      <alignment horizontal="left" vertical="center" shrinkToFit="1"/>
    </xf>
    <xf numFmtId="0" fontId="16" fillId="11" borderId="107" xfId="0" applyFont="1" applyFill="1" applyBorder="1" applyAlignment="1">
      <alignment horizontal="right" vertical="center" shrinkToFit="1"/>
    </xf>
    <xf numFmtId="0" fontId="2" fillId="7" borderId="106" xfId="0" applyFont="1" applyFill="1" applyBorder="1" applyAlignment="1">
      <alignment horizontal="center" vertical="center" shrinkToFit="1"/>
    </xf>
    <xf numFmtId="0" fontId="2" fillId="11" borderId="110" xfId="0" applyFont="1" applyFill="1" applyBorder="1" applyAlignment="1">
      <alignment horizontal="center" vertical="center" shrinkToFit="1"/>
    </xf>
    <xf numFmtId="0" fontId="2" fillId="11" borderId="54" xfId="0" applyFont="1" applyFill="1" applyBorder="1" applyAlignment="1">
      <alignment horizontal="center" vertical="center" shrinkToFit="1"/>
    </xf>
    <xf numFmtId="0" fontId="6" fillId="0" borderId="55" xfId="0" applyFont="1" applyBorder="1" applyAlignment="1">
      <alignment vertical="center" shrinkToFit="1"/>
    </xf>
    <xf numFmtId="0" fontId="43" fillId="0" borderId="55" xfId="0" applyFont="1" applyBorder="1" applyAlignment="1">
      <alignment horizontal="center" vertical="center"/>
    </xf>
    <xf numFmtId="0" fontId="6" fillId="0" borderId="16" xfId="0" applyFont="1" applyBorder="1" applyAlignment="1">
      <alignment vertical="center" shrinkToFit="1"/>
    </xf>
    <xf numFmtId="0" fontId="43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0" fontId="2" fillId="7" borderId="105" xfId="0" applyFont="1" applyFill="1" applyBorder="1" applyAlignment="1">
      <alignment horizontal="center" vertical="center" shrinkToFit="1"/>
    </xf>
    <xf numFmtId="0" fontId="11" fillId="10" borderId="0" xfId="0" applyFont="1" applyFill="1">
      <alignment vertical="center"/>
    </xf>
    <xf numFmtId="0" fontId="6" fillId="0" borderId="54" xfId="0" applyFont="1" applyBorder="1" applyAlignment="1">
      <alignment vertical="center" shrinkToFit="1"/>
    </xf>
    <xf numFmtId="0" fontId="43" fillId="0" borderId="54" xfId="0" applyFont="1" applyBorder="1" applyAlignment="1">
      <alignment horizontal="center" vertical="center"/>
    </xf>
    <xf numFmtId="0" fontId="19" fillId="0" borderId="1" xfId="0" applyFont="1" applyBorder="1" applyAlignment="1">
      <alignment horizontal="distributed" vertical="center" shrinkToFit="1"/>
    </xf>
    <xf numFmtId="0" fontId="19" fillId="0" borderId="5" xfId="0" applyFont="1" applyBorder="1" applyAlignment="1">
      <alignment horizontal="distributed" vertical="center" shrinkToFit="1"/>
    </xf>
    <xf numFmtId="0" fontId="19" fillId="0" borderId="3" xfId="0" applyFont="1" applyBorder="1" applyAlignment="1">
      <alignment horizontal="distributed" vertical="center" shrinkToFit="1"/>
    </xf>
    <xf numFmtId="0" fontId="26" fillId="12" borderId="0" xfId="0" applyFont="1" applyFill="1">
      <alignment vertical="center"/>
    </xf>
    <xf numFmtId="0" fontId="0" fillId="12" borderId="0" xfId="0" applyFill="1">
      <alignment vertical="center"/>
    </xf>
    <xf numFmtId="0" fontId="0" fillId="12" borderId="39" xfId="0" applyFill="1" applyBorder="1">
      <alignment vertical="center"/>
    </xf>
    <xf numFmtId="0" fontId="0" fillId="12" borderId="40" xfId="0" applyFill="1" applyBorder="1">
      <alignment vertical="center"/>
    </xf>
    <xf numFmtId="0" fontId="42" fillId="12" borderId="39" xfId="0" applyFont="1" applyFill="1" applyBorder="1" applyAlignment="1">
      <alignment horizontal="left" vertical="center"/>
    </xf>
    <xf numFmtId="0" fontId="29" fillId="2" borderId="16" xfId="0" applyFont="1" applyFill="1" applyBorder="1" applyAlignment="1">
      <alignment horizontal="center" vertical="center" shrinkToFit="1"/>
    </xf>
    <xf numFmtId="0" fontId="11" fillId="9" borderId="111" xfId="0" applyFont="1" applyFill="1" applyBorder="1" applyAlignment="1">
      <alignment horizontal="distributed" vertical="center"/>
    </xf>
    <xf numFmtId="0" fontId="11" fillId="9" borderId="14" xfId="0" applyFont="1" applyFill="1" applyBorder="1" applyAlignment="1">
      <alignment horizontal="distributed" vertical="center"/>
    </xf>
    <xf numFmtId="0" fontId="6" fillId="10" borderId="50" xfId="0" applyFont="1" applyFill="1" applyBorder="1" applyAlignment="1" applyProtection="1">
      <alignment horizontal="left" vertical="center" indent="1"/>
      <protection locked="0"/>
    </xf>
    <xf numFmtId="0" fontId="5" fillId="7" borderId="71" xfId="0" applyFont="1" applyFill="1" applyBorder="1" applyAlignment="1">
      <alignment horizontal="center" shrinkToFit="1"/>
    </xf>
    <xf numFmtId="0" fontId="5" fillId="11" borderId="71" xfId="0" applyFont="1" applyFill="1" applyBorder="1" applyAlignment="1">
      <alignment horizontal="center" shrinkToFit="1"/>
    </xf>
    <xf numFmtId="0" fontId="9" fillId="9" borderId="113" xfId="0" applyFont="1" applyFill="1" applyBorder="1">
      <alignment vertical="center"/>
    </xf>
    <xf numFmtId="0" fontId="10" fillId="9" borderId="114" xfId="0" applyFont="1" applyFill="1" applyBorder="1">
      <alignment vertical="center"/>
    </xf>
    <xf numFmtId="0" fontId="9" fillId="9" borderId="57" xfId="0" applyFont="1" applyFill="1" applyBorder="1">
      <alignment vertical="center"/>
    </xf>
    <xf numFmtId="0" fontId="10" fillId="9" borderId="57" xfId="0" applyFont="1" applyFill="1" applyBorder="1">
      <alignment vertical="center"/>
    </xf>
    <xf numFmtId="0" fontId="10" fillId="9" borderId="41" xfId="0" applyFont="1" applyFill="1" applyBorder="1">
      <alignment vertical="center"/>
    </xf>
    <xf numFmtId="0" fontId="10" fillId="9" borderId="94" xfId="0" applyFont="1" applyFill="1" applyBorder="1">
      <alignment vertical="center"/>
    </xf>
    <xf numFmtId="0" fontId="10" fillId="9" borderId="44" xfId="0" applyFont="1" applyFill="1" applyBorder="1">
      <alignment vertical="center"/>
    </xf>
    <xf numFmtId="0" fontId="10" fillId="9" borderId="56" xfId="0" applyFont="1" applyFill="1" applyBorder="1">
      <alignment vertical="center"/>
    </xf>
    <xf numFmtId="0" fontId="10" fillId="9" borderId="56" xfId="0" applyFont="1" applyFill="1" applyBorder="1" applyAlignment="1">
      <alignment horizontal="right" vertical="center"/>
    </xf>
    <xf numFmtId="0" fontId="10" fillId="9" borderId="58" xfId="0" applyFont="1" applyFill="1" applyBorder="1">
      <alignment vertical="center"/>
    </xf>
    <xf numFmtId="0" fontId="7" fillId="10" borderId="35" xfId="0" applyFont="1" applyFill="1" applyBorder="1" applyAlignment="1">
      <alignment horizontal="center" vertical="center"/>
    </xf>
    <xf numFmtId="0" fontId="25" fillId="10" borderId="30" xfId="0" applyFont="1" applyFill="1" applyBorder="1">
      <alignment vertical="center"/>
    </xf>
    <xf numFmtId="0" fontId="25" fillId="10" borderId="31" xfId="0" applyFont="1" applyFill="1" applyBorder="1">
      <alignment vertical="center"/>
    </xf>
    <xf numFmtId="0" fontId="25" fillId="10" borderId="32" xfId="0" applyFont="1" applyFill="1" applyBorder="1">
      <alignment vertical="center"/>
    </xf>
    <xf numFmtId="0" fontId="25" fillId="10" borderId="35" xfId="0" applyFont="1" applyFill="1" applyBorder="1">
      <alignment vertical="center"/>
    </xf>
    <xf numFmtId="0" fontId="25" fillId="10" borderId="39" xfId="0" applyFont="1" applyFill="1" applyBorder="1">
      <alignment vertical="center"/>
    </xf>
    <xf numFmtId="0" fontId="25" fillId="10" borderId="40" xfId="0" applyFont="1" applyFill="1" applyBorder="1">
      <alignment vertical="center"/>
    </xf>
    <xf numFmtId="178" fontId="2" fillId="13" borderId="16" xfId="0" applyNumberFormat="1" applyFont="1" applyFill="1" applyBorder="1" applyAlignment="1">
      <alignment horizontal="right" vertical="center" shrinkToFit="1"/>
    </xf>
    <xf numFmtId="0" fontId="6" fillId="0" borderId="99" xfId="0" applyFont="1" applyBorder="1" applyAlignment="1">
      <alignment vertical="center" shrinkToFit="1"/>
    </xf>
    <xf numFmtId="176" fontId="5" fillId="14" borderId="16" xfId="0" applyNumberFormat="1" applyFont="1" applyFill="1" applyBorder="1" applyAlignment="1">
      <alignment horizontal="center" vertical="center" shrinkToFit="1"/>
    </xf>
    <xf numFmtId="49" fontId="5" fillId="14" borderId="16" xfId="0" applyNumberFormat="1" applyFont="1" applyFill="1" applyBorder="1" applyAlignment="1">
      <alignment horizontal="center" vertical="center" shrinkToFit="1"/>
    </xf>
    <xf numFmtId="0" fontId="5" fillId="14" borderId="16" xfId="0" applyFont="1" applyFill="1" applyBorder="1" applyAlignment="1">
      <alignment horizontal="center" vertical="center" shrinkToFit="1"/>
    </xf>
    <xf numFmtId="176" fontId="5" fillId="8" borderId="16" xfId="0" applyNumberFormat="1" applyFont="1" applyFill="1" applyBorder="1" applyAlignment="1">
      <alignment horizontal="center" vertical="center" shrinkToFit="1"/>
    </xf>
    <xf numFmtId="49" fontId="5" fillId="8" borderId="16" xfId="0" applyNumberFormat="1" applyFont="1" applyFill="1" applyBorder="1" applyAlignment="1">
      <alignment horizontal="center" vertical="center" shrinkToFit="1"/>
    </xf>
    <xf numFmtId="0" fontId="5" fillId="8" borderId="16" xfId="0" applyFont="1" applyFill="1" applyBorder="1" applyAlignment="1">
      <alignment horizontal="center" vertical="center" shrinkToFit="1"/>
    </xf>
    <xf numFmtId="0" fontId="25" fillId="10" borderId="31" xfId="0" applyFont="1" applyFill="1" applyBorder="1" applyAlignment="1">
      <alignment horizontal="left" vertical="center"/>
    </xf>
    <xf numFmtId="180" fontId="51" fillId="0" borderId="0" xfId="0" applyNumberFormat="1" applyFont="1" applyAlignment="1">
      <alignment horizontal="center" vertical="center" shrinkToFit="1"/>
    </xf>
    <xf numFmtId="178" fontId="21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>
      <alignment vertical="center"/>
    </xf>
    <xf numFmtId="0" fontId="0" fillId="5" borderId="120" xfId="0" applyFill="1" applyBorder="1" applyAlignment="1">
      <alignment horizontal="left" vertical="center" shrinkToFit="1"/>
    </xf>
    <xf numFmtId="0" fontId="0" fillId="5" borderId="51" xfId="0" applyFill="1" applyBorder="1" applyAlignment="1">
      <alignment horizontal="left" vertical="center"/>
    </xf>
    <xf numFmtId="0" fontId="0" fillId="5" borderId="123" xfId="0" applyFill="1" applyBorder="1" applyAlignment="1">
      <alignment horizontal="center" vertical="center" shrinkToFit="1"/>
    </xf>
    <xf numFmtId="0" fontId="0" fillId="5" borderId="128" xfId="0" applyFill="1" applyBorder="1" applyAlignment="1">
      <alignment horizontal="left" vertical="center"/>
    </xf>
    <xf numFmtId="0" fontId="61" fillId="0" borderId="31" xfId="0" applyFont="1" applyBorder="1" applyAlignment="1">
      <alignment vertical="center" shrinkToFit="1"/>
    </xf>
    <xf numFmtId="0" fontId="61" fillId="0" borderId="0" xfId="0" applyFont="1" applyAlignment="1">
      <alignment vertical="center" shrinkToFit="1"/>
    </xf>
    <xf numFmtId="0" fontId="61" fillId="0" borderId="0" xfId="0" applyFont="1" applyAlignment="1">
      <alignment horizontal="left" vertical="center" wrapText="1" shrinkToFit="1"/>
    </xf>
    <xf numFmtId="0" fontId="61" fillId="0" borderId="0" xfId="0" applyFont="1" applyAlignment="1">
      <alignment horizontal="center" vertical="center" shrinkToFit="1"/>
    </xf>
    <xf numFmtId="0" fontId="61" fillId="0" borderId="31" xfId="0" applyFont="1" applyBorder="1" applyAlignment="1">
      <alignment horizontal="left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2" fontId="2" fillId="0" borderId="61" xfId="0" applyNumberFormat="1" applyFont="1" applyBorder="1" applyAlignment="1" applyProtection="1">
      <alignment horizontal="right" vertical="center" shrinkToFit="1"/>
      <protection locked="0"/>
    </xf>
    <xf numFmtId="0" fontId="9" fillId="0" borderId="0" xfId="0" applyFont="1">
      <alignment vertical="center"/>
    </xf>
    <xf numFmtId="0" fontId="0" fillId="0" borderId="137" xfId="0" applyBorder="1" applyAlignment="1">
      <alignment horizontal="center" vertical="center" shrinkToFit="1"/>
    </xf>
    <xf numFmtId="0" fontId="0" fillId="0" borderId="138" xfId="0" applyBorder="1" applyAlignment="1">
      <alignment horizontal="center" vertical="center" shrinkToFit="1"/>
    </xf>
    <xf numFmtId="0" fontId="0" fillId="0" borderId="136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61" fillId="0" borderId="136" xfId="0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35" fillId="0" borderId="132" xfId="0" applyFont="1" applyBorder="1" applyAlignment="1">
      <alignment horizontal="center" vertical="center" shrinkToFit="1"/>
    </xf>
    <xf numFmtId="0" fontId="35" fillId="0" borderId="28" xfId="0" applyFont="1" applyBorder="1" applyAlignment="1">
      <alignment horizontal="left" vertical="center" shrinkToFit="1"/>
    </xf>
    <xf numFmtId="0" fontId="35" fillId="0" borderId="28" xfId="0" applyFont="1" applyBorder="1" applyAlignment="1">
      <alignment horizontal="center" vertical="center" shrinkToFit="1"/>
    </xf>
    <xf numFmtId="0" fontId="35" fillId="17" borderId="28" xfId="0" applyFont="1" applyFill="1" applyBorder="1" applyAlignment="1">
      <alignment horizontal="center" vertical="center" shrinkToFit="1"/>
    </xf>
    <xf numFmtId="0" fontId="35" fillId="0" borderId="86" xfId="0" applyFont="1" applyBorder="1" applyAlignment="1">
      <alignment horizontal="center" vertical="center" shrinkToFit="1"/>
    </xf>
    <xf numFmtId="0" fontId="35" fillId="17" borderId="28" xfId="0" applyFont="1" applyFill="1" applyBorder="1" applyAlignment="1">
      <alignment horizontal="left" vertical="center" shrinkToFit="1"/>
    </xf>
    <xf numFmtId="0" fontId="35" fillId="17" borderId="130" xfId="0" applyFont="1" applyFill="1" applyBorder="1" applyAlignment="1">
      <alignment horizontal="left" vertical="center" shrinkToFit="1"/>
    </xf>
    <xf numFmtId="0" fontId="35" fillId="17" borderId="89" xfId="0" applyFont="1" applyFill="1" applyBorder="1" applyAlignment="1">
      <alignment horizontal="left" vertical="center" shrinkToFit="1"/>
    </xf>
    <xf numFmtId="0" fontId="35" fillId="17" borderId="89" xfId="0" applyFont="1" applyFill="1" applyBorder="1" applyAlignment="1">
      <alignment horizontal="center" vertical="center" shrinkToFit="1"/>
    </xf>
    <xf numFmtId="0" fontId="61" fillId="0" borderId="132" xfId="0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8" xfId="0" applyBorder="1" applyAlignment="1">
      <alignment horizontal="center" vertical="center" shrinkToFit="1"/>
    </xf>
    <xf numFmtId="0" fontId="0" fillId="5" borderId="26" xfId="0" applyFill="1" applyBorder="1" applyAlignment="1">
      <alignment horizontal="left" vertical="center" shrinkToFit="1"/>
    </xf>
    <xf numFmtId="0" fontId="0" fillId="5" borderId="41" xfId="0" applyFill="1" applyBorder="1" applyAlignment="1">
      <alignment horizontal="left" vertical="center" shrinkToFit="1"/>
    </xf>
    <xf numFmtId="0" fontId="35" fillId="0" borderId="121" xfId="0" applyFont="1" applyBorder="1" applyAlignment="1">
      <alignment horizontal="center" vertical="center" shrinkToFit="1"/>
    </xf>
    <xf numFmtId="0" fontId="35" fillId="0" borderId="27" xfId="0" applyFont="1" applyBorder="1" applyAlignment="1">
      <alignment horizontal="left" vertical="center" shrinkToFit="1"/>
    </xf>
    <xf numFmtId="0" fontId="35" fillId="0" borderId="27" xfId="0" applyFont="1" applyBorder="1" applyAlignment="1">
      <alignment horizontal="center" vertical="center" shrinkToFit="1"/>
    </xf>
    <xf numFmtId="0" fontId="35" fillId="0" borderId="134" xfId="0" applyFont="1" applyBorder="1" applyAlignment="1">
      <alignment horizontal="center" vertical="center" shrinkToFit="1"/>
    </xf>
    <xf numFmtId="0" fontId="35" fillId="17" borderId="27" xfId="0" applyFont="1" applyFill="1" applyBorder="1" applyAlignment="1">
      <alignment horizontal="center" vertical="center" shrinkToFit="1"/>
    </xf>
    <xf numFmtId="0" fontId="35" fillId="0" borderId="82" xfId="0" applyFont="1" applyBorder="1" applyAlignment="1">
      <alignment horizontal="center" vertical="center" shrinkToFit="1"/>
    </xf>
    <xf numFmtId="0" fontId="35" fillId="17" borderId="27" xfId="0" applyFont="1" applyFill="1" applyBorder="1" applyAlignment="1">
      <alignment horizontal="left" vertical="center" shrinkToFit="1"/>
    </xf>
    <xf numFmtId="0" fontId="35" fillId="17" borderId="122" xfId="0" applyFont="1" applyFill="1" applyBorder="1" applyAlignment="1">
      <alignment horizontal="left" vertical="center" shrinkToFit="1"/>
    </xf>
    <xf numFmtId="0" fontId="35" fillId="17" borderId="88" xfId="0" applyFont="1" applyFill="1" applyBorder="1" applyAlignment="1">
      <alignment horizontal="left" vertical="center" shrinkToFit="1"/>
    </xf>
    <xf numFmtId="0" fontId="35" fillId="17" borderId="88" xfId="0" applyFont="1" applyFill="1" applyBorder="1" applyAlignment="1">
      <alignment horizontal="center" vertical="center" shrinkToFit="1"/>
    </xf>
    <xf numFmtId="0" fontId="61" fillId="0" borderId="121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34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5" borderId="27" xfId="0" applyFill="1" applyBorder="1" applyAlignment="1">
      <alignment horizontal="left" vertical="center" shrinkToFit="1"/>
    </xf>
    <xf numFmtId="0" fontId="0" fillId="5" borderId="34" xfId="0" applyFill="1" applyBorder="1" applyAlignment="1">
      <alignment horizontal="left" vertical="center"/>
    </xf>
    <xf numFmtId="0" fontId="0" fillId="0" borderId="27" xfId="0" applyBorder="1" applyAlignment="1">
      <alignment horizontal="center" vertical="center" shrinkToFit="1"/>
    </xf>
    <xf numFmtId="0" fontId="35" fillId="0" borderId="124" xfId="0" applyFont="1" applyBorder="1" applyAlignment="1">
      <alignment horizontal="center" vertical="center" shrinkToFit="1"/>
    </xf>
    <xf numFmtId="0" fontId="35" fillId="0" borderId="37" xfId="0" applyFont="1" applyBorder="1" applyAlignment="1">
      <alignment horizontal="left" vertical="center" shrinkToFit="1"/>
    </xf>
    <xf numFmtId="0" fontId="35" fillId="0" borderId="37" xfId="0" applyFont="1" applyBorder="1" applyAlignment="1">
      <alignment horizontal="center" vertical="center" shrinkToFit="1"/>
    </xf>
    <xf numFmtId="0" fontId="35" fillId="0" borderId="133" xfId="0" applyFont="1" applyBorder="1" applyAlignment="1">
      <alignment horizontal="center" vertical="center" shrinkToFit="1"/>
    </xf>
    <xf numFmtId="0" fontId="35" fillId="17" borderId="37" xfId="0" applyFont="1" applyFill="1" applyBorder="1" applyAlignment="1">
      <alignment horizontal="center" vertical="center" shrinkToFit="1"/>
    </xf>
    <xf numFmtId="0" fontId="35" fillId="0" borderId="131" xfId="0" applyFont="1" applyBorder="1" applyAlignment="1">
      <alignment horizontal="center" vertical="center" shrinkToFit="1"/>
    </xf>
    <xf numFmtId="0" fontId="35" fillId="17" borderId="37" xfId="0" applyFont="1" applyFill="1" applyBorder="1" applyAlignment="1">
      <alignment horizontal="left" vertical="center" shrinkToFit="1"/>
    </xf>
    <xf numFmtId="0" fontId="35" fillId="17" borderId="125" xfId="0" applyFont="1" applyFill="1" applyBorder="1" applyAlignment="1">
      <alignment horizontal="left" vertical="center" shrinkToFit="1"/>
    </xf>
    <xf numFmtId="0" fontId="35" fillId="17" borderId="126" xfId="0" applyFont="1" applyFill="1" applyBorder="1" applyAlignment="1">
      <alignment horizontal="left" vertical="center" shrinkToFit="1"/>
    </xf>
    <xf numFmtId="0" fontId="35" fillId="17" borderId="126" xfId="0" applyFont="1" applyFill="1" applyBorder="1" applyAlignment="1">
      <alignment horizontal="center" vertical="center" shrinkToFit="1"/>
    </xf>
    <xf numFmtId="0" fontId="61" fillId="0" borderId="124" xfId="0" applyFont="1" applyBorder="1" applyAlignment="1">
      <alignment horizontal="center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13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35" fillId="0" borderId="118" xfId="0" applyFont="1" applyBorder="1" applyAlignment="1">
      <alignment horizontal="center" vertical="center" shrinkToFit="1"/>
    </xf>
    <xf numFmtId="0" fontId="35" fillId="0" borderId="26" xfId="0" applyFont="1" applyBorder="1" applyAlignment="1">
      <alignment horizontal="left" vertical="center" shrinkToFit="1"/>
    </xf>
    <xf numFmtId="0" fontId="35" fillId="0" borderId="26" xfId="0" applyFont="1" applyBorder="1" applyAlignment="1">
      <alignment horizontal="center" vertical="center" shrinkToFit="1"/>
    </xf>
    <xf numFmtId="0" fontId="35" fillId="0" borderId="79" xfId="0" applyFont="1" applyBorder="1" applyAlignment="1">
      <alignment horizontal="center" vertical="center" shrinkToFit="1"/>
    </xf>
    <xf numFmtId="0" fontId="35" fillId="0" borderId="119" xfId="0" applyFont="1" applyBorder="1" applyAlignment="1">
      <alignment horizontal="left" vertical="center" shrinkToFit="1"/>
    </xf>
    <xf numFmtId="0" fontId="35" fillId="0" borderId="80" xfId="0" applyFont="1" applyBorder="1" applyAlignment="1">
      <alignment horizontal="left" vertical="center" shrinkToFit="1"/>
    </xf>
    <xf numFmtId="0" fontId="35" fillId="0" borderId="80" xfId="0" applyFont="1" applyBorder="1" applyAlignment="1">
      <alignment horizontal="center" vertical="center" shrinkToFit="1"/>
    </xf>
    <xf numFmtId="0" fontId="61" fillId="0" borderId="118" xfId="0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shrinkToFit="1"/>
    </xf>
    <xf numFmtId="0" fontId="35" fillId="0" borderId="122" xfId="0" applyFont="1" applyBorder="1" applyAlignment="1">
      <alignment horizontal="left" vertical="center" shrinkToFit="1"/>
    </xf>
    <xf numFmtId="0" fontId="35" fillId="0" borderId="88" xfId="0" applyFont="1" applyBorder="1" applyAlignment="1">
      <alignment horizontal="left" vertical="center" shrinkToFit="1"/>
    </xf>
    <xf numFmtId="0" fontId="35" fillId="0" borderId="88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35" fillId="0" borderId="27" xfId="0" applyFont="1" applyBorder="1" applyAlignment="1">
      <alignment vertical="center" shrinkToFit="1"/>
    </xf>
    <xf numFmtId="0" fontId="0" fillId="0" borderId="27" xfId="0" applyBorder="1" applyAlignment="1">
      <alignment horizontal="right" vertical="center" shrinkToFit="1"/>
    </xf>
    <xf numFmtId="0" fontId="0" fillId="0" borderId="121" xfId="0" applyBorder="1" applyAlignment="1">
      <alignment horizontal="center" vertical="center" shrinkToFit="1"/>
    </xf>
    <xf numFmtId="0" fontId="35" fillId="0" borderId="37" xfId="0" applyFont="1" applyBorder="1" applyAlignment="1">
      <alignment vertical="center" shrinkToFit="1"/>
    </xf>
    <xf numFmtId="0" fontId="35" fillId="0" borderId="125" xfId="0" applyFont="1" applyBorder="1" applyAlignment="1">
      <alignment horizontal="left" vertical="center" shrinkToFit="1"/>
    </xf>
    <xf numFmtId="0" fontId="35" fillId="0" borderId="126" xfId="0" applyFont="1" applyBorder="1" applyAlignment="1">
      <alignment horizontal="left" vertical="center" shrinkToFit="1"/>
    </xf>
    <xf numFmtId="0" fontId="35" fillId="0" borderId="126" xfId="0" applyFont="1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37" xfId="0" applyBorder="1" applyAlignment="1">
      <alignment horizontal="right" vertical="center" shrinkToFit="1"/>
    </xf>
    <xf numFmtId="0" fontId="0" fillId="0" borderId="37" xfId="0" applyBorder="1" applyAlignment="1">
      <alignment vertical="center" shrinkToFit="1"/>
    </xf>
    <xf numFmtId="0" fontId="0" fillId="5" borderId="127" xfId="0" applyFill="1" applyBorder="1" applyAlignment="1">
      <alignment horizontal="left" vertical="center"/>
    </xf>
    <xf numFmtId="0" fontId="7" fillId="16" borderId="16" xfId="0" applyFont="1" applyFill="1" applyBorder="1" applyAlignment="1">
      <alignment horizontal="center" vertical="center" shrinkToFit="1"/>
    </xf>
    <xf numFmtId="0" fontId="60" fillId="16" borderId="16" xfId="0" applyFont="1" applyFill="1" applyBorder="1" applyAlignment="1">
      <alignment horizontal="center" vertical="center" shrinkToFit="1"/>
    </xf>
    <xf numFmtId="0" fontId="7" fillId="16" borderId="16" xfId="0" applyFont="1" applyFill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0" fillId="16" borderId="1" xfId="0" applyFill="1" applyBorder="1" applyAlignment="1">
      <alignment horizontal="center" vertical="center" shrinkToFit="1"/>
    </xf>
    <xf numFmtId="180" fontId="0" fillId="0" borderId="28" xfId="0" applyNumberFormat="1" applyBorder="1" applyAlignment="1">
      <alignment vertical="center" shrinkToFit="1"/>
    </xf>
    <xf numFmtId="0" fontId="0" fillId="16" borderId="2" xfId="0" applyFill="1" applyBorder="1" applyAlignment="1">
      <alignment horizontal="left" vertical="center" shrinkToFit="1"/>
    </xf>
    <xf numFmtId="0" fontId="0" fillId="16" borderId="3" xfId="0" applyFill="1" applyBorder="1" applyAlignment="1">
      <alignment horizontal="center" vertical="center" shrinkToFit="1"/>
    </xf>
    <xf numFmtId="182" fontId="0" fillId="0" borderId="25" xfId="0" applyNumberFormat="1" applyBorder="1" applyAlignment="1">
      <alignment vertical="center" shrinkToFit="1"/>
    </xf>
    <xf numFmtId="0" fontId="0" fillId="16" borderId="4" xfId="0" applyFill="1" applyBorder="1" applyAlignment="1">
      <alignment horizontal="left" vertical="center" shrinkToFit="1"/>
    </xf>
    <xf numFmtId="0" fontId="0" fillId="16" borderId="14" xfId="0" applyFill="1" applyBorder="1" applyAlignment="1">
      <alignment horizontal="center" vertical="center" shrinkToFit="1"/>
    </xf>
    <xf numFmtId="0" fontId="0" fillId="16" borderId="50" xfId="0" applyFill="1" applyBorder="1" applyAlignment="1">
      <alignment horizontal="right" vertical="center" shrinkToFit="1"/>
    </xf>
    <xf numFmtId="0" fontId="0" fillId="16" borderId="15" xfId="0" applyFill="1" applyBorder="1" applyAlignment="1">
      <alignment horizontal="left" vertical="center" shrinkToFit="1"/>
    </xf>
    <xf numFmtId="0" fontId="48" fillId="10" borderId="39" xfId="0" applyFont="1" applyFill="1" applyBorder="1" applyAlignment="1">
      <alignment vertical="center" wrapText="1" shrinkToFit="1"/>
    </xf>
    <xf numFmtId="0" fontId="48" fillId="10" borderId="39" xfId="0" applyFont="1" applyFill="1" applyBorder="1" applyAlignment="1">
      <alignment vertical="center" shrinkToFit="1"/>
    </xf>
    <xf numFmtId="183" fontId="62" fillId="10" borderId="39" xfId="0" applyNumberFormat="1" applyFont="1" applyFill="1" applyBorder="1" applyAlignment="1" applyProtection="1">
      <alignment vertical="center" wrapText="1"/>
      <protection locked="0"/>
    </xf>
    <xf numFmtId="0" fontId="0" fillId="0" borderId="131" xfId="0" applyBorder="1" applyAlignment="1">
      <alignment horizontal="center" vertical="center" shrinkToFit="1"/>
    </xf>
    <xf numFmtId="0" fontId="0" fillId="5" borderId="139" xfId="0" applyFill="1" applyBorder="1" applyAlignment="1">
      <alignment horizontal="center" vertical="center" shrinkToFit="1"/>
    </xf>
    <xf numFmtId="0" fontId="0" fillId="5" borderId="140" xfId="0" applyFill="1" applyBorder="1" applyAlignment="1">
      <alignment horizontal="left" vertical="center" shrinkToFit="1"/>
    </xf>
    <xf numFmtId="0" fontId="0" fillId="5" borderId="141" xfId="0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5" borderId="142" xfId="0" applyFill="1" applyBorder="1" applyAlignment="1">
      <alignment horizontal="center" vertical="center" shrinkToFit="1"/>
    </xf>
    <xf numFmtId="0" fontId="0" fillId="0" borderId="143" xfId="0" applyBorder="1" applyAlignment="1">
      <alignment horizontal="center" vertical="center" shrinkToFit="1"/>
    </xf>
    <xf numFmtId="0" fontId="0" fillId="0" borderId="41" xfId="0" applyBorder="1" applyAlignment="1">
      <alignment horizontal="left" vertical="center"/>
    </xf>
    <xf numFmtId="0" fontId="0" fillId="0" borderId="120" xfId="0" applyBorder="1" applyAlignment="1">
      <alignment horizontal="left" vertical="center"/>
    </xf>
    <xf numFmtId="0" fontId="0" fillId="0" borderId="139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123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51" xfId="0" applyBorder="1" applyAlignment="1">
      <alignment horizontal="left" vertical="center" shrinkToFit="1"/>
    </xf>
    <xf numFmtId="0" fontId="0" fillId="0" borderId="127" xfId="0" applyBorder="1" applyAlignment="1">
      <alignment horizontal="left" vertical="center"/>
    </xf>
    <xf numFmtId="0" fontId="0" fillId="0" borderId="128" xfId="0" applyBorder="1" applyAlignment="1">
      <alignment horizontal="left" vertical="center"/>
    </xf>
    <xf numFmtId="0" fontId="0" fillId="0" borderId="129" xfId="0" applyBorder="1" applyAlignment="1">
      <alignment horizontal="center" vertical="center" shrinkToFit="1"/>
    </xf>
    <xf numFmtId="0" fontId="6" fillId="12" borderId="0" xfId="0" applyFont="1" applyFill="1" applyAlignment="1">
      <alignment vertical="center" shrinkToFit="1"/>
    </xf>
    <xf numFmtId="0" fontId="0" fillId="16" borderId="28" xfId="0" applyFill="1" applyBorder="1" applyAlignment="1">
      <alignment horizontal="center" vertical="center" shrinkToFit="1"/>
    </xf>
    <xf numFmtId="0" fontId="0" fillId="16" borderId="26" xfId="0" applyFill="1" applyBorder="1" applyAlignment="1">
      <alignment horizontal="center" vertical="center" shrinkToFit="1"/>
    </xf>
    <xf numFmtId="0" fontId="0" fillId="16" borderId="27" xfId="0" applyFill="1" applyBorder="1" applyAlignment="1">
      <alignment horizontal="center" vertical="center" shrinkToFit="1"/>
    </xf>
    <xf numFmtId="0" fontId="0" fillId="16" borderId="37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44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65" fillId="10" borderId="31" xfId="0" applyFont="1" applyFill="1" applyBorder="1">
      <alignment vertical="center"/>
    </xf>
    <xf numFmtId="0" fontId="66" fillId="10" borderId="0" xfId="0" applyFont="1" applyFill="1" applyAlignment="1">
      <alignment horizontal="left" vertical="center"/>
    </xf>
    <xf numFmtId="0" fontId="67" fillId="10" borderId="0" xfId="0" applyFont="1" applyFill="1">
      <alignment vertical="center"/>
    </xf>
    <xf numFmtId="0" fontId="66" fillId="17" borderId="16" xfId="0" applyFont="1" applyFill="1" applyBorder="1" applyAlignment="1" applyProtection="1">
      <alignment horizontal="right" vertical="center" shrinkToFit="1"/>
      <protection locked="0"/>
    </xf>
    <xf numFmtId="0" fontId="66" fillId="17" borderId="16" xfId="0" applyFont="1" applyFill="1" applyBorder="1" applyAlignment="1" applyProtection="1">
      <alignment horizontal="center" vertical="center" shrinkToFit="1"/>
      <protection locked="0"/>
    </xf>
    <xf numFmtId="0" fontId="66" fillId="17" borderId="16" xfId="0" applyFont="1" applyFill="1" applyBorder="1" applyAlignment="1" applyProtection="1">
      <alignment horizontal="left" vertical="center" shrinkToFit="1"/>
      <protection locked="0"/>
    </xf>
    <xf numFmtId="0" fontId="2" fillId="2" borderId="145" xfId="0" applyFont="1" applyFill="1" applyBorder="1" applyAlignment="1" applyProtection="1">
      <alignment horizontal="left" vertical="center" shrinkToFit="1"/>
      <protection locked="0"/>
    </xf>
    <xf numFmtId="0" fontId="2" fillId="2" borderId="146" xfId="0" applyFont="1" applyFill="1" applyBorder="1" applyAlignment="1" applyProtection="1">
      <alignment horizontal="right" vertical="center" shrinkToFit="1"/>
      <protection locked="0"/>
    </xf>
    <xf numFmtId="0" fontId="2" fillId="2" borderId="147" xfId="0" applyFont="1" applyFill="1" applyBorder="1" applyAlignment="1" applyProtection="1">
      <alignment horizontal="left" vertical="center" shrinkToFit="1"/>
      <protection locked="0"/>
    </xf>
    <xf numFmtId="0" fontId="2" fillId="2" borderId="148" xfId="0" applyFont="1" applyFill="1" applyBorder="1" applyAlignment="1" applyProtection="1">
      <alignment horizontal="right" vertical="center" shrinkToFit="1"/>
      <protection locked="0"/>
    </xf>
    <xf numFmtId="0" fontId="2" fillId="2" borderId="149" xfId="0" applyFont="1" applyFill="1" applyBorder="1" applyAlignment="1" applyProtection="1">
      <alignment horizontal="right" vertical="center" shrinkToFit="1"/>
      <protection locked="0"/>
    </xf>
    <xf numFmtId="0" fontId="2" fillId="2" borderId="150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/>
    </xf>
    <xf numFmtId="0" fontId="0" fillId="18" borderId="0" xfId="0" applyFill="1">
      <alignment vertical="center"/>
    </xf>
    <xf numFmtId="0" fontId="0" fillId="18" borderId="0" xfId="0" applyFill="1" applyAlignment="1">
      <alignment horizontal="left" vertical="center" shrinkToFi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10" borderId="30" xfId="0" applyFont="1" applyFill="1" applyBorder="1" applyAlignment="1">
      <alignment horizontal="center" vertical="top"/>
    </xf>
    <xf numFmtId="0" fontId="7" fillId="10" borderId="33" xfId="0" applyFont="1" applyFill="1" applyBorder="1" applyAlignment="1">
      <alignment horizontal="center" vertical="top"/>
    </xf>
    <xf numFmtId="0" fontId="48" fillId="10" borderId="30" xfId="0" applyFont="1" applyFill="1" applyBorder="1" applyAlignment="1">
      <alignment horizontal="center" vertical="center" wrapText="1" shrinkToFit="1"/>
    </xf>
    <xf numFmtId="0" fontId="48" fillId="10" borderId="31" xfId="0" applyFont="1" applyFill="1" applyBorder="1" applyAlignment="1">
      <alignment horizontal="center" vertical="center" wrapText="1" shrinkToFit="1"/>
    </xf>
    <xf numFmtId="0" fontId="48" fillId="10" borderId="33" xfId="0" applyFont="1" applyFill="1" applyBorder="1" applyAlignment="1">
      <alignment horizontal="center" vertical="center" wrapText="1" shrinkToFit="1"/>
    </xf>
    <xf numFmtId="0" fontId="48" fillId="10" borderId="0" xfId="0" applyFont="1" applyFill="1" applyAlignment="1">
      <alignment horizontal="center" vertical="center" wrapText="1" shrinkToFit="1"/>
    </xf>
    <xf numFmtId="0" fontId="48" fillId="10" borderId="35" xfId="0" applyFont="1" applyFill="1" applyBorder="1" applyAlignment="1">
      <alignment horizontal="center" vertical="center" wrapText="1" shrinkToFit="1"/>
    </xf>
    <xf numFmtId="0" fontId="48" fillId="10" borderId="39" xfId="0" applyFont="1" applyFill="1" applyBorder="1" applyAlignment="1">
      <alignment horizontal="center" vertical="center" wrapText="1" shrinkToFit="1"/>
    </xf>
    <xf numFmtId="183" fontId="62" fillId="10" borderId="30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1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2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3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0" xfId="0" applyNumberFormat="1" applyFont="1" applyFill="1" applyAlignment="1" applyProtection="1">
      <alignment horizontal="left" vertical="center" wrapText="1"/>
      <protection locked="0"/>
    </xf>
    <xf numFmtId="183" fontId="62" fillId="10" borderId="38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5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9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40" xfId="0" applyNumberFormat="1" applyFont="1" applyFill="1" applyBorder="1" applyAlignment="1" applyProtection="1">
      <alignment horizontal="left" vertical="center" wrapText="1"/>
      <protection locked="0"/>
    </xf>
    <xf numFmtId="0" fontId="6" fillId="10" borderId="37" xfId="0" applyFont="1" applyFill="1" applyBorder="1" applyAlignment="1" applyProtection="1">
      <alignment horizontal="left" vertical="center" indent="1"/>
      <protection locked="0"/>
    </xf>
    <xf numFmtId="0" fontId="6" fillId="10" borderId="27" xfId="0" applyFont="1" applyFill="1" applyBorder="1" applyAlignment="1" applyProtection="1">
      <alignment horizontal="left" vertical="center" indent="1"/>
      <protection locked="0"/>
    </xf>
    <xf numFmtId="0" fontId="0" fillId="10" borderId="0" xfId="0" applyFill="1" applyAlignment="1">
      <alignment horizontal="left" vertical="center"/>
    </xf>
    <xf numFmtId="0" fontId="6" fillId="8" borderId="45" xfId="0" applyFont="1" applyFill="1" applyBorder="1" applyAlignment="1">
      <alignment horizontal="left" vertical="center" indent="2"/>
    </xf>
    <xf numFmtId="0" fontId="6" fillId="8" borderId="46" xfId="0" applyFont="1" applyFill="1" applyBorder="1" applyAlignment="1">
      <alignment horizontal="left" vertical="center" indent="2"/>
    </xf>
    <xf numFmtId="0" fontId="6" fillId="8" borderId="52" xfId="0" applyFont="1" applyFill="1" applyBorder="1" applyAlignment="1">
      <alignment horizontal="left" vertical="center" indent="2"/>
    </xf>
    <xf numFmtId="0" fontId="6" fillId="8" borderId="47" xfId="0" applyFont="1" applyFill="1" applyBorder="1" applyAlignment="1">
      <alignment horizontal="left" vertical="center" indent="2"/>
    </xf>
    <xf numFmtId="0" fontId="6" fillId="8" borderId="48" xfId="0" applyFont="1" applyFill="1" applyBorder="1" applyAlignment="1">
      <alignment horizontal="left" vertical="center" indent="2"/>
    </xf>
    <xf numFmtId="0" fontId="6" fillId="8" borderId="53" xfId="0" applyFont="1" applyFill="1" applyBorder="1" applyAlignment="1">
      <alignment horizontal="left" vertical="center" indent="2"/>
    </xf>
    <xf numFmtId="0" fontId="52" fillId="10" borderId="85" xfId="0" applyFont="1" applyFill="1" applyBorder="1" applyAlignment="1">
      <alignment horizontal="left" vertical="center" indent="2"/>
    </xf>
    <xf numFmtId="0" fontId="52" fillId="10" borderId="116" xfId="0" applyFont="1" applyFill="1" applyBorder="1" applyAlignment="1">
      <alignment horizontal="left" vertical="center" indent="2"/>
    </xf>
    <xf numFmtId="0" fontId="55" fillId="10" borderId="0" xfId="1" applyFont="1" applyFill="1" applyBorder="1" applyAlignment="1">
      <alignment horizontal="left" vertical="center"/>
    </xf>
    <xf numFmtId="0" fontId="56" fillId="10" borderId="0" xfId="1" applyFont="1" applyFill="1" applyBorder="1" applyAlignment="1">
      <alignment horizontal="left" vertical="center"/>
    </xf>
    <xf numFmtId="0" fontId="56" fillId="10" borderId="38" xfId="1" applyFont="1" applyFill="1" applyBorder="1" applyAlignment="1">
      <alignment horizontal="left" vertical="center"/>
    </xf>
    <xf numFmtId="0" fontId="56" fillId="10" borderId="39" xfId="1" applyFont="1" applyFill="1" applyBorder="1" applyAlignment="1">
      <alignment horizontal="left" vertical="center"/>
    </xf>
    <xf numFmtId="0" fontId="56" fillId="10" borderId="40" xfId="1" applyFont="1" applyFill="1" applyBorder="1" applyAlignment="1">
      <alignment horizontal="left" vertical="center"/>
    </xf>
    <xf numFmtId="0" fontId="0" fillId="9" borderId="16" xfId="0" applyFill="1" applyBorder="1" applyAlignment="1">
      <alignment horizontal="center" vertical="center"/>
    </xf>
    <xf numFmtId="0" fontId="6" fillId="10" borderId="25" xfId="0" applyFont="1" applyFill="1" applyBorder="1" applyAlignment="1" applyProtection="1">
      <alignment horizontal="left" vertical="center" indent="1"/>
      <protection locked="0"/>
    </xf>
    <xf numFmtId="0" fontId="6" fillId="10" borderId="112" xfId="0" applyFont="1" applyFill="1" applyBorder="1" applyAlignment="1" applyProtection="1">
      <alignment horizontal="left" vertical="center" indent="1"/>
      <protection locked="0"/>
    </xf>
    <xf numFmtId="0" fontId="6" fillId="10" borderId="26" xfId="0" applyFont="1" applyFill="1" applyBorder="1" applyAlignment="1" applyProtection="1">
      <alignment horizontal="left" vertical="center" indent="1"/>
      <protection locked="0"/>
    </xf>
    <xf numFmtId="0" fontId="6" fillId="10" borderId="25" xfId="0" applyFont="1" applyFill="1" applyBorder="1" applyAlignment="1" applyProtection="1">
      <alignment horizontal="left" vertical="center" indent="1" shrinkToFit="1"/>
      <protection locked="0"/>
    </xf>
    <xf numFmtId="0" fontId="0" fillId="9" borderId="18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6" fillId="10" borderId="93" xfId="0" applyFont="1" applyFill="1" applyBorder="1" applyAlignment="1" applyProtection="1">
      <alignment horizontal="left" vertical="center" indent="1"/>
      <protection locked="0"/>
    </xf>
    <xf numFmtId="0" fontId="8" fillId="10" borderId="31" xfId="0" applyFont="1" applyFill="1" applyBorder="1" applyAlignment="1">
      <alignment horizontal="center" vertical="center"/>
    </xf>
    <xf numFmtId="0" fontId="42" fillId="10" borderId="33" xfId="0" applyFont="1" applyFill="1" applyBorder="1" applyAlignment="1">
      <alignment horizontal="right" vertical="center"/>
    </xf>
    <xf numFmtId="0" fontId="42" fillId="10" borderId="0" xfId="0" applyFont="1" applyFill="1" applyAlignment="1">
      <alignment horizontal="right" vertical="center"/>
    </xf>
    <xf numFmtId="0" fontId="42" fillId="10" borderId="35" xfId="0" applyFont="1" applyFill="1" applyBorder="1" applyAlignment="1">
      <alignment horizontal="right" vertical="center"/>
    </xf>
    <xf numFmtId="0" fontId="42" fillId="10" borderId="39" xfId="0" applyFont="1" applyFill="1" applyBorder="1" applyAlignment="1">
      <alignment horizontal="right" vertical="center"/>
    </xf>
    <xf numFmtId="0" fontId="5" fillId="6" borderId="18" xfId="0" applyFont="1" applyFill="1" applyBorder="1" applyAlignment="1">
      <alignment horizontal="center" vertical="center" shrinkToFit="1"/>
    </xf>
    <xf numFmtId="0" fontId="5" fillId="6" borderId="24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44" fillId="0" borderId="17" xfId="0" applyFont="1" applyBorder="1" applyAlignment="1">
      <alignment horizontal="left" vertical="center" wrapText="1" shrinkToFit="1"/>
    </xf>
    <xf numFmtId="0" fontId="44" fillId="0" borderId="85" xfId="0" applyFont="1" applyBorder="1" applyAlignment="1">
      <alignment horizontal="left" vertical="center" wrapText="1" shrinkToFit="1"/>
    </xf>
    <xf numFmtId="0" fontId="44" fillId="0" borderId="22" xfId="0" applyFont="1" applyBorder="1" applyAlignment="1">
      <alignment horizontal="left" vertical="center" wrapText="1" shrinkToFit="1"/>
    </xf>
    <xf numFmtId="0" fontId="44" fillId="0" borderId="19" xfId="0" applyFont="1" applyBorder="1" applyAlignment="1">
      <alignment horizontal="left" vertical="center" wrapText="1" shrinkToFit="1"/>
    </xf>
    <xf numFmtId="0" fontId="44" fillId="0" borderId="0" xfId="0" applyFont="1" applyAlignment="1">
      <alignment horizontal="left" vertical="center" wrapText="1" shrinkToFit="1"/>
    </xf>
    <xf numFmtId="0" fontId="44" fillId="0" borderId="20" xfId="0" applyFont="1" applyBorder="1" applyAlignment="1">
      <alignment horizontal="left" vertical="center" wrapText="1" shrinkToFit="1"/>
    </xf>
    <xf numFmtId="0" fontId="44" fillId="0" borderId="21" xfId="0" applyFont="1" applyBorder="1" applyAlignment="1">
      <alignment horizontal="left" vertical="center" wrapText="1" shrinkToFit="1"/>
    </xf>
    <xf numFmtId="0" fontId="44" fillId="0" borderId="13" xfId="0" applyFont="1" applyBorder="1" applyAlignment="1">
      <alignment horizontal="left" vertical="center" wrapText="1" shrinkToFit="1"/>
    </xf>
    <xf numFmtId="0" fontId="44" fillId="0" borderId="12" xfId="0" applyFont="1" applyBorder="1" applyAlignment="1">
      <alignment horizontal="left" vertical="center" wrapText="1" shrinkToFit="1"/>
    </xf>
    <xf numFmtId="0" fontId="20" fillId="10" borderId="18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20" fillId="10" borderId="24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distributed" vertical="center" indent="10"/>
    </xf>
    <xf numFmtId="0" fontId="19" fillId="10" borderId="28" xfId="0" applyFont="1" applyFill="1" applyBorder="1" applyAlignment="1">
      <alignment horizontal="left" vertical="center" indent="1" shrinkToFit="1"/>
    </xf>
    <xf numFmtId="0" fontId="19" fillId="10" borderId="2" xfId="0" applyFont="1" applyFill="1" applyBorder="1" applyAlignment="1">
      <alignment horizontal="left" vertical="center" indent="1" shrinkToFit="1"/>
    </xf>
    <xf numFmtId="0" fontId="19" fillId="10" borderId="26" xfId="0" applyFont="1" applyFill="1" applyBorder="1" applyAlignment="1">
      <alignment horizontal="left" vertical="center" indent="1" shrinkToFit="1"/>
    </xf>
    <xf numFmtId="0" fontId="19" fillId="10" borderId="6" xfId="0" applyFont="1" applyFill="1" applyBorder="1" applyAlignment="1">
      <alignment horizontal="left" vertical="center" indent="1" shrinkToFit="1"/>
    </xf>
    <xf numFmtId="0" fontId="19" fillId="10" borderId="25" xfId="0" applyFont="1" applyFill="1" applyBorder="1" applyAlignment="1">
      <alignment horizontal="left" vertical="center" indent="1" shrinkToFit="1"/>
    </xf>
    <xf numFmtId="0" fontId="19" fillId="10" borderId="4" xfId="0" applyFont="1" applyFill="1" applyBorder="1" applyAlignment="1">
      <alignment horizontal="left" vertical="center" indent="1" shrinkToFit="1"/>
    </xf>
    <xf numFmtId="0" fontId="19" fillId="10" borderId="18" xfId="0" applyFont="1" applyFill="1" applyBorder="1" applyAlignment="1">
      <alignment horizontal="distributed" vertical="center" indent="2" shrinkToFit="1"/>
    </xf>
    <xf numFmtId="0" fontId="19" fillId="10" borderId="29" xfId="0" applyFont="1" applyFill="1" applyBorder="1" applyAlignment="1">
      <alignment horizontal="distributed" vertical="center" indent="2" shrinkToFit="1"/>
    </xf>
    <xf numFmtId="0" fontId="0" fillId="0" borderId="117" xfId="0" applyBorder="1" applyAlignment="1">
      <alignment horizontal="center" vertical="center" shrinkToFit="1"/>
    </xf>
    <xf numFmtId="0" fontId="0" fillId="0" borderId="137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5" fillId="16" borderId="86" xfId="0" applyFont="1" applyFill="1" applyBorder="1" applyAlignment="1">
      <alignment horizontal="right" vertical="center" shrinkToFit="1"/>
    </xf>
    <xf numFmtId="0" fontId="35" fillId="16" borderId="104" xfId="0" applyFont="1" applyFill="1" applyBorder="1" applyAlignment="1">
      <alignment horizontal="right" vertical="center" shrinkToFit="1"/>
    </xf>
    <xf numFmtId="0" fontId="35" fillId="16" borderId="84" xfId="0" applyFont="1" applyFill="1" applyBorder="1" applyAlignment="1">
      <alignment horizontal="right" vertical="center" shrinkToFit="1"/>
    </xf>
    <xf numFmtId="0" fontId="35" fillId="16" borderId="87" xfId="0" applyFont="1" applyFill="1" applyBorder="1" applyAlignment="1">
      <alignment horizontal="right" vertical="center" shrinkToFit="1"/>
    </xf>
    <xf numFmtId="0" fontId="35" fillId="16" borderId="115" xfId="0" applyFont="1" applyFill="1" applyBorder="1" applyAlignment="1">
      <alignment horizontal="right" vertical="center" shrinkToFit="1"/>
    </xf>
    <xf numFmtId="0" fontId="35" fillId="16" borderId="29" xfId="0" applyFont="1" applyFill="1" applyBorder="1" applyAlignment="1">
      <alignment horizontal="right" vertical="center" shrinkToFit="1"/>
    </xf>
    <xf numFmtId="0" fontId="58" fillId="0" borderId="0" xfId="0" applyFont="1" applyAlignment="1">
      <alignment horizontal="center" vertical="center" shrinkToFit="1"/>
    </xf>
    <xf numFmtId="0" fontId="60" fillId="0" borderId="18" xfId="0" applyFont="1" applyBorder="1" applyAlignment="1">
      <alignment horizontal="center" vertical="center" shrinkToFit="1"/>
    </xf>
    <xf numFmtId="0" fontId="60" fillId="0" borderId="24" xfId="0" applyFont="1" applyBorder="1" applyAlignment="1">
      <alignment horizontal="center" vertical="center" shrinkToFit="1"/>
    </xf>
    <xf numFmtId="0" fontId="60" fillId="16" borderId="18" xfId="0" applyFont="1" applyFill="1" applyBorder="1" applyAlignment="1">
      <alignment horizontal="center" vertical="center" shrinkToFit="1"/>
    </xf>
    <xf numFmtId="0" fontId="60" fillId="16" borderId="24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 indent="1" shrinkToFit="1"/>
    </xf>
    <xf numFmtId="0" fontId="7" fillId="0" borderId="23" xfId="0" applyFont="1" applyBorder="1" applyAlignment="1">
      <alignment horizontal="left" vertical="center" indent="1" shrinkToFit="1"/>
    </xf>
    <xf numFmtId="0" fontId="7" fillId="0" borderId="24" xfId="0" applyFont="1" applyBorder="1" applyAlignment="1">
      <alignment horizontal="left" vertical="center" indent="1" shrinkToFit="1"/>
    </xf>
    <xf numFmtId="0" fontId="67" fillId="17" borderId="16" xfId="0" applyFont="1" applyFill="1" applyBorder="1" applyAlignment="1" applyProtection="1">
      <alignment horizontal="left" vertical="center" shrinkToFit="1"/>
      <protection locked="0"/>
    </xf>
    <xf numFmtId="0" fontId="67" fillId="17" borderId="16" xfId="0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CCFFFF"/>
      <color rgb="FFFFFF99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121832</xdr:colOff>
      <xdr:row>10</xdr:row>
      <xdr:rowOff>95526</xdr:rowOff>
    </xdr:from>
    <xdr:to>
      <xdr:col>5</xdr:col>
      <xdr:colOff>354419</xdr:colOff>
      <xdr:row>12</xdr:row>
      <xdr:rowOff>117678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BFB85E1-BDFE-A53A-D8C7-DEB6820D9FCC}"/>
            </a:ext>
          </a:extLst>
        </xdr:cNvPr>
        <xdr:cNvSpPr/>
      </xdr:nvSpPr>
      <xdr:spPr>
        <a:xfrm>
          <a:off x="4265207" y="2333901"/>
          <a:ext cx="232587" cy="450777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99681</xdr:colOff>
      <xdr:row>14</xdr:row>
      <xdr:rowOff>110755</xdr:rowOff>
    </xdr:from>
    <xdr:to>
      <xdr:col>5</xdr:col>
      <xdr:colOff>332268</xdr:colOff>
      <xdr:row>16</xdr:row>
      <xdr:rowOff>132907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416AE7D3-3C03-453D-AFFC-825F1228EA40}"/>
            </a:ext>
          </a:extLst>
        </xdr:cNvPr>
        <xdr:cNvSpPr/>
      </xdr:nvSpPr>
      <xdr:spPr>
        <a:xfrm>
          <a:off x="4374855" y="2104360"/>
          <a:ext cx="232587" cy="443024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99681</xdr:colOff>
      <xdr:row>18</xdr:row>
      <xdr:rowOff>110755</xdr:rowOff>
    </xdr:from>
    <xdr:to>
      <xdr:col>5</xdr:col>
      <xdr:colOff>332268</xdr:colOff>
      <xdr:row>20</xdr:row>
      <xdr:rowOff>132907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BED207A9-590D-4F14-8BFD-43FFBA32947C}"/>
            </a:ext>
          </a:extLst>
        </xdr:cNvPr>
        <xdr:cNvSpPr/>
      </xdr:nvSpPr>
      <xdr:spPr>
        <a:xfrm>
          <a:off x="4374855" y="2946104"/>
          <a:ext cx="232587" cy="443024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914399</xdr:colOff>
      <xdr:row>3</xdr:row>
      <xdr:rowOff>28575</xdr:rowOff>
    </xdr:from>
    <xdr:to>
      <xdr:col>19</xdr:col>
      <xdr:colOff>1133475</xdr:colOff>
      <xdr:row>5</xdr:row>
      <xdr:rowOff>142875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AA8EA2FC-4306-477E-A074-9810F18B0F85}"/>
            </a:ext>
          </a:extLst>
        </xdr:cNvPr>
        <xdr:cNvSpPr/>
      </xdr:nvSpPr>
      <xdr:spPr>
        <a:xfrm>
          <a:off x="1602316" y="6484408"/>
          <a:ext cx="219076" cy="537634"/>
        </a:xfrm>
        <a:prstGeom prst="leftBrace">
          <a:avLst>
            <a:gd name="adj1" fmla="val 5107"/>
            <a:gd name="adj2" fmla="val 51786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8</xdr:row>
      <xdr:rowOff>35719</xdr:rowOff>
    </xdr:from>
    <xdr:to>
      <xdr:col>1</xdr:col>
      <xdr:colOff>654844</xdr:colOff>
      <xdr:row>20</xdr:row>
      <xdr:rowOff>178594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9E1F51-CD9F-173A-2B51-5413CDAA9978}"/>
            </a:ext>
          </a:extLst>
        </xdr:cNvPr>
        <xdr:cNvSpPr/>
      </xdr:nvSpPr>
      <xdr:spPr>
        <a:xfrm>
          <a:off x="238125" y="1845469"/>
          <a:ext cx="607219" cy="2714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各校</a:t>
          </a:r>
          <a:endParaRPr kumimoji="1" lang="en-US" altLang="ja-JP" sz="1200"/>
        </a:p>
        <a:p>
          <a:pPr algn="ctr"/>
          <a:r>
            <a:rPr kumimoji="1" lang="en-US" altLang="ja-JP" sz="1200" b="1">
              <a:solidFill>
                <a:srgbClr val="FFFF00"/>
              </a:solidFill>
            </a:rPr>
            <a:t>1</a:t>
          </a:r>
          <a:r>
            <a:rPr kumimoji="1" lang="ja-JP" altLang="en-US" sz="1200" b="1">
              <a:solidFill>
                <a:srgbClr val="FFFF00"/>
              </a:solidFill>
            </a:rPr>
            <a:t>名</a:t>
          </a:r>
          <a:endParaRPr kumimoji="1" lang="en-US" altLang="ja-JP" sz="1200" b="1">
            <a:solidFill>
              <a:srgbClr val="FFFF00"/>
            </a:solidFill>
          </a:endParaRPr>
        </a:p>
        <a:p>
          <a:pPr algn="ctr"/>
          <a:r>
            <a:rPr kumimoji="1" lang="ja-JP" altLang="en-US" sz="1200" b="1">
              <a:solidFill>
                <a:srgbClr val="FFFF00"/>
              </a:solidFill>
            </a:rPr>
            <a:t>以上</a:t>
          </a:r>
          <a:endParaRPr kumimoji="1" lang="en-US" altLang="ja-JP" sz="1200" b="1">
            <a:solidFill>
              <a:srgbClr val="FFFF00"/>
            </a:solidFill>
          </a:endParaRPr>
        </a:p>
        <a:p>
          <a:pPr algn="ctr"/>
          <a:r>
            <a:rPr kumimoji="1" lang="ja-JP" altLang="en-US" sz="1200"/>
            <a:t>の</a:t>
          </a:r>
          <a:endParaRPr kumimoji="1" lang="en-US" altLang="ja-JP" sz="1200"/>
        </a:p>
        <a:p>
          <a:pPr algn="ctr"/>
          <a:r>
            <a:rPr kumimoji="1" lang="ja-JP" altLang="en-US" sz="1200"/>
            <a:t>協力</a:t>
          </a:r>
          <a:endParaRPr kumimoji="1" lang="en-US" altLang="ja-JP" sz="1200"/>
        </a:p>
        <a:p>
          <a:pPr algn="ctr"/>
          <a:r>
            <a:rPr kumimoji="1" lang="ja-JP" altLang="en-US" sz="1200"/>
            <a:t>お</a:t>
          </a:r>
          <a:endParaRPr kumimoji="1" lang="en-US" altLang="ja-JP" sz="1200"/>
        </a:p>
        <a:p>
          <a:pPr algn="ctr"/>
          <a:r>
            <a:rPr kumimoji="1" lang="ja-JP" altLang="en-US" sz="1200"/>
            <a:t>願い</a:t>
          </a:r>
          <a:endParaRPr kumimoji="1" lang="en-US" altLang="ja-JP" sz="1200"/>
        </a:p>
        <a:p>
          <a:pPr algn="ctr"/>
          <a:r>
            <a:rPr kumimoji="1" lang="ja-JP" altLang="en-US" sz="1200"/>
            <a:t>し</a:t>
          </a:r>
          <a:endParaRPr kumimoji="1" lang="en-US" altLang="ja-JP" sz="1200"/>
        </a:p>
        <a:p>
          <a:pPr algn="ctr"/>
          <a:r>
            <a:rPr kumimoji="1" lang="ja-JP" altLang="en-US" sz="1200"/>
            <a:t>ま</a:t>
          </a:r>
          <a:endParaRPr kumimoji="1" lang="en-US" altLang="ja-JP" sz="1200"/>
        </a:p>
        <a:p>
          <a:pPr algn="ctr"/>
          <a:r>
            <a:rPr kumimoji="1" lang="ja-JP" altLang="en-US" sz="1200"/>
            <a:t>す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297656</xdr:colOff>
      <xdr:row>6</xdr:row>
      <xdr:rowOff>159544</xdr:rowOff>
    </xdr:from>
    <xdr:to>
      <xdr:col>5</xdr:col>
      <xdr:colOff>383381</xdr:colOff>
      <xdr:row>8</xdr:row>
      <xdr:rowOff>64294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8C3B4D0-FBAF-1657-0B84-CD8AC9D4AC01}"/>
            </a:ext>
          </a:extLst>
        </xdr:cNvPr>
        <xdr:cNvSpPr/>
      </xdr:nvSpPr>
      <xdr:spPr>
        <a:xfrm>
          <a:off x="3336131" y="330994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  <xdr:twoCellAnchor>
    <xdr:from>
      <xdr:col>10</xdr:col>
      <xdr:colOff>266700</xdr:colOff>
      <xdr:row>7</xdr:row>
      <xdr:rowOff>9525</xdr:rowOff>
    </xdr:from>
    <xdr:to>
      <xdr:col>11</xdr:col>
      <xdr:colOff>352425</xdr:colOff>
      <xdr:row>8</xdr:row>
      <xdr:rowOff>85725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0898AE0-DC3E-4E96-AFA9-5EB7CEA8B636}"/>
            </a:ext>
          </a:extLst>
        </xdr:cNvPr>
        <xdr:cNvSpPr/>
      </xdr:nvSpPr>
      <xdr:spPr>
        <a:xfrm>
          <a:off x="7820025" y="352425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misaka\Desktop\&#30476;&#23398;&#26657;&#19968;&#35239;2023.xlsx" TargetMode="External"/><Relationship Id="rId1" Type="http://schemas.openxmlformats.org/officeDocument/2006/relationships/externalLinkPath" Target="file:///C:\Users\sumisaka\Desktop\&#30476;&#23398;&#26657;&#19968;&#35239;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資料"/>
      <sheetName val="元一覧"/>
    </sheetNames>
    <sheetDataSet>
      <sheetData sheetId="0">
        <row r="1">
          <cell r="D1" t="str">
            <v>支部</v>
          </cell>
          <cell r="E1" t="str">
            <v>支部+№</v>
          </cell>
          <cell r="F1" t="str">
            <v>学校名</v>
          </cell>
          <cell r="H1" t="str">
            <v>住所２</v>
          </cell>
          <cell r="I1" t="str">
            <v>住所３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ariku108@yahoo.c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02AF-9E41-44B1-A8B9-806DDDFC4DB3}">
  <dimension ref="A1:W123"/>
  <sheetViews>
    <sheetView tabSelected="1" topLeftCell="B1" zoomScaleNormal="100" workbookViewId="0">
      <selection activeCell="E6" sqref="E6"/>
    </sheetView>
  </sheetViews>
  <sheetFormatPr defaultRowHeight="18"/>
  <cols>
    <col min="1" max="1" width="2.5" customWidth="1"/>
    <col min="2" max="2" width="9" customWidth="1"/>
    <col min="3" max="3" width="16" customWidth="1"/>
    <col min="4" max="5" width="13.5" customWidth="1"/>
    <col min="6" max="6" width="30.58203125" bestFit="1" customWidth="1"/>
    <col min="7" max="7" width="3.25" customWidth="1"/>
    <col min="8" max="8" width="4.75" hidden="1" customWidth="1"/>
    <col min="9" max="9" width="5.08203125" hidden="1" customWidth="1"/>
    <col min="10" max="11" width="9" hidden="1" customWidth="1"/>
    <col min="12" max="12" width="3.58203125" hidden="1" customWidth="1"/>
    <col min="13" max="13" width="9" hidden="1" customWidth="1"/>
    <col min="14" max="14" width="6.83203125" hidden="1" customWidth="1"/>
    <col min="15" max="15" width="17.83203125" hidden="1" customWidth="1"/>
    <col min="16" max="16" width="10.33203125" hidden="1" customWidth="1"/>
    <col min="17" max="17" width="4" hidden="1" customWidth="1"/>
    <col min="18" max="18" width="15.08203125" hidden="1" customWidth="1"/>
    <col min="20" max="20" width="16" customWidth="1"/>
    <col min="21" max="22" width="13.5" customWidth="1"/>
    <col min="23" max="23" width="25.25" bestFit="1" customWidth="1"/>
  </cols>
  <sheetData>
    <row r="1" spans="1:23" ht="29.5" thickBot="1">
      <c r="A1" s="41"/>
      <c r="B1" s="41"/>
      <c r="C1" s="188" t="s">
        <v>1351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"/>
      <c r="R1" s="41"/>
      <c r="S1" s="361"/>
      <c r="T1" s="362"/>
      <c r="U1" s="363"/>
      <c r="V1" s="363"/>
      <c r="W1" s="363"/>
    </row>
    <row r="2" spans="1:23" ht="17.149999999999999" customHeight="1" thickBot="1">
      <c r="A2" s="41"/>
      <c r="B2" s="177" t="s">
        <v>162</v>
      </c>
      <c r="C2" s="461" t="s">
        <v>1366</v>
      </c>
      <c r="D2" s="461"/>
      <c r="E2" s="461"/>
      <c r="F2" s="31" t="s">
        <v>1367</v>
      </c>
      <c r="G2" s="41"/>
      <c r="I2" s="457" t="s">
        <v>199</v>
      </c>
      <c r="J2" s="458"/>
      <c r="K2" s="459"/>
      <c r="M2" s="452" t="s">
        <v>200</v>
      </c>
      <c r="N2" s="452"/>
      <c r="O2" s="452"/>
      <c r="Q2" s="4"/>
      <c r="R2" s="53" t="s">
        <v>198</v>
      </c>
      <c r="S2" s="47" t="s">
        <v>206</v>
      </c>
      <c r="T2" s="208" t="s">
        <v>1338</v>
      </c>
      <c r="U2" s="41"/>
      <c r="V2" s="41"/>
      <c r="W2" s="42"/>
    </row>
    <row r="3" spans="1:23" ht="17.149999999999999" customHeight="1" thickTop="1" thickBot="1">
      <c r="A3" s="41"/>
      <c r="B3" s="178"/>
      <c r="C3" s="220" t="s">
        <v>166</v>
      </c>
      <c r="D3" s="454"/>
      <c r="E3" s="454"/>
      <c r="F3" s="225" t="s">
        <v>255</v>
      </c>
      <c r="G3" s="41"/>
      <c r="I3" s="51" t="s">
        <v>196</v>
      </c>
      <c r="J3" s="51" t="s">
        <v>197</v>
      </c>
      <c r="K3" s="51" t="s">
        <v>194</v>
      </c>
      <c r="L3" s="4"/>
      <c r="M3" s="53" t="s">
        <v>68</v>
      </c>
      <c r="N3" s="54" t="s">
        <v>193</v>
      </c>
      <c r="O3" s="53" t="s">
        <v>163</v>
      </c>
      <c r="P3" s="54" t="s">
        <v>194</v>
      </c>
      <c r="Q3" s="4"/>
      <c r="R3" s="29" t="s">
        <v>153</v>
      </c>
      <c r="S3" s="32"/>
      <c r="T3" s="40" t="s">
        <v>205</v>
      </c>
      <c r="U3" s="41"/>
      <c r="V3" s="41"/>
      <c r="W3" s="42"/>
    </row>
    <row r="4" spans="1:23" ht="17.149999999999999" customHeight="1" thickTop="1">
      <c r="A4" s="41"/>
      <c r="B4" s="178"/>
      <c r="C4" s="119" t="s">
        <v>1358</v>
      </c>
      <c r="D4" s="455"/>
      <c r="E4" s="455"/>
      <c r="F4" s="226" t="s">
        <v>1379</v>
      </c>
      <c r="G4" s="41"/>
      <c r="I4" s="50">
        <v>1</v>
      </c>
      <c r="J4" s="50" t="str">
        <f>$D$3&amp;I4</f>
        <v>1</v>
      </c>
      <c r="K4" s="50" t="str">
        <f>IFERROR(VLOOKUP(J4,$N$4:$O$123,2,FALSE),"")</f>
        <v/>
      </c>
      <c r="L4" s="4"/>
      <c r="M4" s="52" t="s">
        <v>191</v>
      </c>
      <c r="N4" s="50" t="s">
        <v>169</v>
      </c>
      <c r="O4" s="50" t="s">
        <v>94</v>
      </c>
      <c r="P4" s="50" t="s">
        <v>167</v>
      </c>
      <c r="Q4" s="4"/>
      <c r="R4" s="29" t="s">
        <v>141</v>
      </c>
      <c r="S4" s="32"/>
      <c r="T4" s="438" t="s">
        <v>212</v>
      </c>
      <c r="U4" s="48" t="s">
        <v>1373</v>
      </c>
      <c r="V4" s="34" t="s">
        <v>255</v>
      </c>
      <c r="W4" s="46"/>
    </row>
    <row r="5" spans="1:23" ht="17.149999999999999" customHeight="1">
      <c r="A5" s="41"/>
      <c r="B5" s="178"/>
      <c r="C5" s="36" t="s">
        <v>1357</v>
      </c>
      <c r="D5" s="456"/>
      <c r="E5" s="456"/>
      <c r="F5" s="227" t="s">
        <v>1380</v>
      </c>
      <c r="G5" s="41"/>
      <c r="I5" s="27">
        <v>2</v>
      </c>
      <c r="J5" s="27" t="str">
        <f t="shared" ref="J5:J24" si="0">$D$3&amp;I5</f>
        <v>2</v>
      </c>
      <c r="K5" s="27" t="str">
        <f t="shared" ref="K5:K67" si="1">IFERROR(VLOOKUP(J5,$N$4:$O$123,2,FALSE),"")</f>
        <v/>
      </c>
      <c r="L5" s="4"/>
      <c r="M5" s="26" t="s">
        <v>192</v>
      </c>
      <c r="N5" s="27" t="s">
        <v>170</v>
      </c>
      <c r="O5" s="27" t="s">
        <v>95</v>
      </c>
      <c r="P5" s="27" t="s">
        <v>30</v>
      </c>
      <c r="Q5" s="4"/>
      <c r="R5" s="29" t="s">
        <v>142</v>
      </c>
      <c r="S5" s="32"/>
      <c r="T5" s="438"/>
      <c r="U5" s="48" t="s">
        <v>1374</v>
      </c>
      <c r="V5" s="34" t="s">
        <v>255</v>
      </c>
      <c r="W5" s="46"/>
    </row>
    <row r="6" spans="1:23" ht="17.149999999999999" customHeight="1">
      <c r="A6" s="41"/>
      <c r="B6" s="178"/>
      <c r="C6" s="221" t="s">
        <v>1359</v>
      </c>
      <c r="D6" s="222"/>
      <c r="E6" s="222"/>
      <c r="F6" s="228" t="s">
        <v>165</v>
      </c>
      <c r="G6" s="41"/>
      <c r="I6" s="27">
        <v>3</v>
      </c>
      <c r="J6" s="27" t="str">
        <f t="shared" si="0"/>
        <v>3</v>
      </c>
      <c r="K6" s="27" t="str">
        <f t="shared" si="1"/>
        <v/>
      </c>
      <c r="L6" s="4"/>
      <c r="M6" s="26" t="s">
        <v>1</v>
      </c>
      <c r="N6" s="27" t="s">
        <v>171</v>
      </c>
      <c r="O6" s="27" t="s">
        <v>96</v>
      </c>
      <c r="P6" s="27" t="s">
        <v>31</v>
      </c>
      <c r="Q6" s="4"/>
      <c r="R6" s="29" t="s">
        <v>143</v>
      </c>
      <c r="S6" s="32"/>
      <c r="T6" s="438"/>
      <c r="U6" s="49" t="s">
        <v>1375</v>
      </c>
      <c r="V6" s="43" t="s">
        <v>210</v>
      </c>
      <c r="W6" s="37"/>
    </row>
    <row r="7" spans="1:23" ht="17.149999999999999" customHeight="1">
      <c r="A7" s="41"/>
      <c r="B7" s="178"/>
      <c r="C7" s="119" t="s">
        <v>1360</v>
      </c>
      <c r="D7" s="113"/>
      <c r="E7" s="113"/>
      <c r="F7" s="229" t="s">
        <v>165</v>
      </c>
      <c r="G7" s="41"/>
      <c r="I7" s="27">
        <v>4</v>
      </c>
      <c r="J7" s="27" t="str">
        <f t="shared" si="0"/>
        <v>4</v>
      </c>
      <c r="K7" s="27" t="str">
        <f t="shared" si="1"/>
        <v/>
      </c>
      <c r="L7" s="4"/>
      <c r="M7" s="26" t="s">
        <v>1378</v>
      </c>
      <c r="N7" s="27" t="s">
        <v>172</v>
      </c>
      <c r="O7" s="27" t="s">
        <v>97</v>
      </c>
      <c r="P7" s="27" t="s">
        <v>32</v>
      </c>
      <c r="Q7" s="4"/>
      <c r="R7" s="29" t="s">
        <v>144</v>
      </c>
      <c r="S7" s="32"/>
      <c r="T7" s="41"/>
      <c r="U7" s="439" t="s">
        <v>257</v>
      </c>
      <c r="V7" s="440"/>
      <c r="W7" s="441"/>
    </row>
    <row r="8" spans="1:23" ht="17.149999999999999" customHeight="1" thickBot="1">
      <c r="A8" s="41"/>
      <c r="B8" s="178"/>
      <c r="C8" s="112" t="s">
        <v>1364</v>
      </c>
      <c r="D8" s="460"/>
      <c r="E8" s="460"/>
      <c r="F8" s="230" t="s">
        <v>164</v>
      </c>
      <c r="G8" s="41"/>
      <c r="I8" s="27">
        <v>5</v>
      </c>
      <c r="J8" s="27" t="str">
        <f t="shared" si="0"/>
        <v>5</v>
      </c>
      <c r="K8" s="27" t="str">
        <f t="shared" si="1"/>
        <v/>
      </c>
      <c r="L8" s="4"/>
      <c r="M8" s="26"/>
      <c r="N8" s="27" t="s">
        <v>173</v>
      </c>
      <c r="O8" s="27" t="s">
        <v>98</v>
      </c>
      <c r="P8" s="27" t="s">
        <v>33</v>
      </c>
      <c r="Q8" s="4"/>
      <c r="R8" s="29" t="s">
        <v>145</v>
      </c>
      <c r="S8" s="32"/>
      <c r="T8" s="41"/>
      <c r="U8" s="439" t="s">
        <v>258</v>
      </c>
      <c r="V8" s="440"/>
      <c r="W8" s="441"/>
    </row>
    <row r="9" spans="1:23" ht="17.149999999999999" customHeight="1" thickTop="1">
      <c r="A9" s="41"/>
      <c r="B9" s="179"/>
      <c r="C9" s="116" t="s">
        <v>1348</v>
      </c>
      <c r="D9" s="117" t="s">
        <v>1345</v>
      </c>
      <c r="E9" s="117" t="s">
        <v>1346</v>
      </c>
      <c r="F9" s="118" t="s">
        <v>1347</v>
      </c>
      <c r="G9" s="41"/>
      <c r="I9" s="27">
        <v>6</v>
      </c>
      <c r="J9" s="27" t="str">
        <f t="shared" si="0"/>
        <v>6</v>
      </c>
      <c r="K9" s="27" t="str">
        <f t="shared" si="1"/>
        <v/>
      </c>
      <c r="L9" s="4"/>
      <c r="M9" s="26"/>
      <c r="N9" s="27" t="s">
        <v>174</v>
      </c>
      <c r="O9" s="27" t="s">
        <v>99</v>
      </c>
      <c r="P9" s="27" t="s">
        <v>34</v>
      </c>
      <c r="Q9" s="4"/>
      <c r="R9" s="29" t="s">
        <v>146</v>
      </c>
      <c r="S9" s="32"/>
      <c r="T9" s="41"/>
      <c r="U9" s="442" t="s">
        <v>256</v>
      </c>
      <c r="V9" s="443"/>
      <c r="W9" s="444"/>
    </row>
    <row r="10" spans="1:23" ht="17.149999999999999" customHeight="1">
      <c r="A10" s="41"/>
      <c r="B10" s="179" t="str">
        <f>D10&amp;" "&amp;E10</f>
        <v xml:space="preserve"> </v>
      </c>
      <c r="C10" s="111" t="s">
        <v>195</v>
      </c>
      <c r="D10" s="69"/>
      <c r="E10" s="69"/>
      <c r="F10" s="231" t="s">
        <v>165</v>
      </c>
      <c r="G10" s="41"/>
      <c r="I10" s="27">
        <v>7</v>
      </c>
      <c r="J10" s="27" t="str">
        <f t="shared" si="0"/>
        <v>7</v>
      </c>
      <c r="K10" s="27" t="str">
        <f t="shared" si="1"/>
        <v/>
      </c>
      <c r="L10" s="4"/>
      <c r="M10" s="26"/>
      <c r="N10" s="27" t="s">
        <v>175</v>
      </c>
      <c r="O10" s="27" t="s">
        <v>100</v>
      </c>
      <c r="P10" s="27" t="s">
        <v>35</v>
      </c>
      <c r="Q10" s="4"/>
      <c r="R10" s="29" t="s">
        <v>147</v>
      </c>
      <c r="S10" s="32"/>
      <c r="T10" s="41" t="s">
        <v>1343</v>
      </c>
      <c r="U10" s="445" t="s">
        <v>1377</v>
      </c>
      <c r="V10" s="445"/>
      <c r="W10" s="446"/>
    </row>
    <row r="11" spans="1:23" ht="17.149999999999999" customHeight="1" thickBot="1">
      <c r="A11" s="41"/>
      <c r="B11" s="179"/>
      <c r="C11" s="35" t="s">
        <v>201</v>
      </c>
      <c r="D11" s="455"/>
      <c r="E11" s="455"/>
      <c r="F11" s="232"/>
      <c r="G11" s="41"/>
      <c r="I11" s="27">
        <v>8</v>
      </c>
      <c r="J11" s="27" t="str">
        <f t="shared" si="0"/>
        <v>8</v>
      </c>
      <c r="K11" s="27" t="str">
        <f t="shared" si="1"/>
        <v/>
      </c>
      <c r="L11" s="4"/>
      <c r="M11" s="26"/>
      <c r="N11" s="27" t="s">
        <v>176</v>
      </c>
      <c r="O11" s="27" t="s">
        <v>1335</v>
      </c>
      <c r="P11" s="27" t="s">
        <v>1334</v>
      </c>
      <c r="Q11" s="4"/>
      <c r="R11" s="29" t="s">
        <v>148</v>
      </c>
      <c r="S11" s="33"/>
      <c r="T11" s="44" t="s">
        <v>208</v>
      </c>
      <c r="U11" s="123"/>
      <c r="V11" s="123"/>
      <c r="W11" s="124"/>
    </row>
    <row r="12" spans="1:23" ht="17.149999999999999" customHeight="1" thickBot="1">
      <c r="A12" s="41"/>
      <c r="B12" s="179"/>
      <c r="C12" s="23" t="s">
        <v>202</v>
      </c>
      <c r="D12" s="437"/>
      <c r="E12" s="437"/>
      <c r="F12" s="233" t="s">
        <v>255</v>
      </c>
      <c r="G12" s="41"/>
      <c r="I12" s="27">
        <v>9</v>
      </c>
      <c r="J12" s="27" t="str">
        <f t="shared" si="0"/>
        <v>9</v>
      </c>
      <c r="K12" s="27" t="str">
        <f t="shared" si="1"/>
        <v/>
      </c>
      <c r="L12" s="4"/>
      <c r="M12" s="26"/>
      <c r="N12" s="27" t="s">
        <v>177</v>
      </c>
      <c r="O12" s="27" t="s">
        <v>101</v>
      </c>
      <c r="P12" s="27" t="s">
        <v>37</v>
      </c>
      <c r="Q12" s="4"/>
      <c r="R12" s="29" t="s">
        <v>149</v>
      </c>
      <c r="S12" s="41"/>
      <c r="T12" s="41"/>
      <c r="U12" s="41"/>
      <c r="V12" s="41"/>
      <c r="W12" s="41"/>
    </row>
    <row r="13" spans="1:23" ht="17.149999999999999" customHeight="1">
      <c r="A13" s="41"/>
      <c r="B13" s="179"/>
      <c r="C13" s="24" t="s">
        <v>203</v>
      </c>
      <c r="D13" s="453"/>
      <c r="E13" s="453"/>
      <c r="F13" s="228"/>
      <c r="G13" s="41"/>
      <c r="I13" s="27">
        <v>10</v>
      </c>
      <c r="J13" s="27" t="str">
        <f t="shared" si="0"/>
        <v>10</v>
      </c>
      <c r="K13" s="27" t="str">
        <f t="shared" si="1"/>
        <v/>
      </c>
      <c r="L13" s="4"/>
      <c r="M13" s="26"/>
      <c r="N13" s="27" t="s">
        <v>178</v>
      </c>
      <c r="O13" s="27" t="s">
        <v>102</v>
      </c>
      <c r="P13" s="27" t="s">
        <v>38</v>
      </c>
      <c r="Q13" s="4"/>
      <c r="R13" s="29" t="s">
        <v>150</v>
      </c>
      <c r="S13" s="30" t="s">
        <v>209</v>
      </c>
      <c r="T13" s="107" t="s">
        <v>1339</v>
      </c>
      <c r="U13" s="38" t="s">
        <v>1385</v>
      </c>
      <c r="V13" s="38"/>
      <c r="W13" s="39"/>
    </row>
    <row r="14" spans="1:23" ht="17.149999999999999" customHeight="1">
      <c r="A14" s="41"/>
      <c r="B14" s="179" t="str">
        <f>D14&amp;" "&amp;E14</f>
        <v xml:space="preserve"> </v>
      </c>
      <c r="C14" s="111" t="s">
        <v>195</v>
      </c>
      <c r="D14" s="69"/>
      <c r="E14" s="69"/>
      <c r="F14" s="231" t="s">
        <v>165</v>
      </c>
      <c r="G14" s="41"/>
      <c r="I14" s="27">
        <v>11</v>
      </c>
      <c r="J14" s="27" t="str">
        <f t="shared" si="0"/>
        <v>11</v>
      </c>
      <c r="K14" s="27" t="str">
        <f t="shared" si="1"/>
        <v/>
      </c>
      <c r="L14" s="4"/>
      <c r="M14" s="26"/>
      <c r="N14" s="27" t="s">
        <v>179</v>
      </c>
      <c r="O14" s="27" t="s">
        <v>103</v>
      </c>
      <c r="P14" s="27" t="s">
        <v>39</v>
      </c>
      <c r="Q14" s="4"/>
      <c r="R14" s="29" t="s">
        <v>151</v>
      </c>
      <c r="S14" s="47"/>
      <c r="T14" s="41" t="s">
        <v>1382</v>
      </c>
      <c r="U14" s="41"/>
      <c r="V14" s="41" t="s">
        <v>1383</v>
      </c>
      <c r="W14" s="42"/>
    </row>
    <row r="15" spans="1:23" ht="17.149999999999999" customHeight="1">
      <c r="A15" s="41"/>
      <c r="B15" s="179"/>
      <c r="C15" s="23" t="s">
        <v>201</v>
      </c>
      <c r="D15" s="437"/>
      <c r="E15" s="437"/>
      <c r="F15" s="232"/>
      <c r="G15" s="41"/>
      <c r="I15" s="27">
        <v>12</v>
      </c>
      <c r="J15" s="27" t="str">
        <f t="shared" si="0"/>
        <v>12</v>
      </c>
      <c r="K15" s="27" t="str">
        <f t="shared" si="1"/>
        <v/>
      </c>
      <c r="L15" s="4"/>
      <c r="M15" s="26"/>
      <c r="N15" s="27" t="s">
        <v>180</v>
      </c>
      <c r="O15" s="27" t="s">
        <v>104</v>
      </c>
      <c r="P15" s="27" t="s">
        <v>40</v>
      </c>
      <c r="Q15" s="4"/>
      <c r="R15" s="29" t="s">
        <v>152</v>
      </c>
      <c r="S15" s="115"/>
      <c r="T15" s="41"/>
      <c r="V15" s="41" t="s">
        <v>1384</v>
      </c>
      <c r="W15" s="42"/>
    </row>
    <row r="16" spans="1:23" ht="17.149999999999999" customHeight="1">
      <c r="A16" s="41"/>
      <c r="B16" s="179"/>
      <c r="C16" s="23" t="s">
        <v>202</v>
      </c>
      <c r="D16" s="437"/>
      <c r="E16" s="437"/>
      <c r="F16" s="233" t="s">
        <v>255</v>
      </c>
      <c r="G16" s="41"/>
      <c r="I16" s="27">
        <v>13</v>
      </c>
      <c r="J16" s="27" t="str">
        <f t="shared" si="0"/>
        <v>13</v>
      </c>
      <c r="K16" s="27" t="str">
        <f t="shared" si="1"/>
        <v/>
      </c>
      <c r="M16" s="26"/>
      <c r="N16" s="27" t="s">
        <v>181</v>
      </c>
      <c r="O16" s="27" t="s">
        <v>105</v>
      </c>
      <c r="P16" s="27" t="s">
        <v>41</v>
      </c>
      <c r="Q16" s="4"/>
      <c r="R16" s="29"/>
      <c r="S16" s="462" t="s">
        <v>1376</v>
      </c>
      <c r="T16" s="463"/>
      <c r="U16" s="447" t="s">
        <v>1381</v>
      </c>
      <c r="V16" s="448"/>
      <c r="W16" s="449"/>
    </row>
    <row r="17" spans="1:23" ht="17.149999999999999" customHeight="1" thickBot="1">
      <c r="A17" s="41"/>
      <c r="B17" s="179"/>
      <c r="C17" s="24" t="s">
        <v>203</v>
      </c>
      <c r="D17" s="453"/>
      <c r="E17" s="453"/>
      <c r="F17" s="228"/>
      <c r="G17" s="41"/>
      <c r="I17" s="27">
        <v>14</v>
      </c>
      <c r="J17" s="27" t="str">
        <f t="shared" si="0"/>
        <v>14</v>
      </c>
      <c r="K17" s="27" t="str">
        <f t="shared" si="1"/>
        <v/>
      </c>
      <c r="M17" s="26"/>
      <c r="N17" s="27" t="s">
        <v>182</v>
      </c>
      <c r="O17" s="27" t="s">
        <v>106</v>
      </c>
      <c r="P17" s="27" t="s">
        <v>42</v>
      </c>
      <c r="Q17" s="4"/>
      <c r="R17" s="29"/>
      <c r="S17" s="464"/>
      <c r="T17" s="465"/>
      <c r="U17" s="450"/>
      <c r="V17" s="450"/>
      <c r="W17" s="451"/>
    </row>
    <row r="18" spans="1:23" ht="17.149999999999999" customHeight="1" thickBot="1">
      <c r="A18" s="41"/>
      <c r="B18" s="179" t="str">
        <f>D18&amp;" "&amp;E18</f>
        <v xml:space="preserve"> </v>
      </c>
      <c r="C18" s="111" t="s">
        <v>195</v>
      </c>
      <c r="D18" s="69"/>
      <c r="E18" s="69"/>
      <c r="F18" s="231" t="s">
        <v>165</v>
      </c>
      <c r="G18" s="41"/>
      <c r="I18" s="27">
        <v>15</v>
      </c>
      <c r="J18" s="27" t="str">
        <f t="shared" si="0"/>
        <v>15</v>
      </c>
      <c r="K18" s="27" t="str">
        <f t="shared" si="1"/>
        <v/>
      </c>
      <c r="M18" s="26"/>
      <c r="N18" s="27" t="s">
        <v>183</v>
      </c>
      <c r="O18" s="27" t="s">
        <v>107</v>
      </c>
      <c r="P18" s="27" t="s">
        <v>43</v>
      </c>
      <c r="Q18" s="4"/>
      <c r="R18" s="22"/>
      <c r="S18" s="114"/>
      <c r="T18" s="41"/>
      <c r="U18" s="41"/>
      <c r="V18" s="41"/>
      <c r="W18" s="41"/>
    </row>
    <row r="19" spans="1:23" ht="17.149999999999999" customHeight="1">
      <c r="A19" s="41"/>
      <c r="B19" s="179"/>
      <c r="C19" s="23" t="s">
        <v>201</v>
      </c>
      <c r="D19" s="437"/>
      <c r="E19" s="437"/>
      <c r="F19" s="232"/>
      <c r="G19" s="41"/>
      <c r="I19" s="27">
        <v>16</v>
      </c>
      <c r="J19" s="27" t="str">
        <f t="shared" si="0"/>
        <v>16</v>
      </c>
      <c r="K19" s="27" t="str">
        <f t="shared" si="1"/>
        <v/>
      </c>
      <c r="M19" s="26"/>
      <c r="N19" s="27" t="s">
        <v>184</v>
      </c>
      <c r="O19" s="27" t="s">
        <v>108</v>
      </c>
      <c r="P19" s="27" t="s">
        <v>44</v>
      </c>
      <c r="Q19" s="4"/>
      <c r="S19" s="30" t="s">
        <v>254</v>
      </c>
      <c r="T19" s="107" t="s">
        <v>1340</v>
      </c>
      <c r="U19" s="38"/>
      <c r="V19" s="38"/>
      <c r="W19" s="39"/>
    </row>
    <row r="20" spans="1:23" ht="17.149999999999999" customHeight="1">
      <c r="A20" s="41"/>
      <c r="B20" s="179"/>
      <c r="C20" s="23" t="s">
        <v>202</v>
      </c>
      <c r="D20" s="437"/>
      <c r="E20" s="437"/>
      <c r="F20" s="233" t="s">
        <v>255</v>
      </c>
      <c r="G20" s="41"/>
      <c r="I20" s="27">
        <v>17</v>
      </c>
      <c r="J20" s="27" t="str">
        <f t="shared" si="0"/>
        <v>17</v>
      </c>
      <c r="K20" s="27" t="str">
        <f t="shared" si="1"/>
        <v/>
      </c>
      <c r="M20" s="26"/>
      <c r="N20" s="27" t="s">
        <v>185</v>
      </c>
      <c r="O20" s="27" t="s">
        <v>109</v>
      </c>
      <c r="P20" s="27" t="s">
        <v>45</v>
      </c>
      <c r="Q20" s="4"/>
      <c r="S20" s="47"/>
      <c r="T20" s="41" t="s">
        <v>1386</v>
      </c>
      <c r="U20" s="41"/>
      <c r="V20" s="41"/>
      <c r="W20" s="42"/>
    </row>
    <row r="21" spans="1:23" ht="17.149999999999999" customHeight="1" thickBot="1">
      <c r="A21" s="41"/>
      <c r="B21" s="180"/>
      <c r="C21" s="25" t="s">
        <v>203</v>
      </c>
      <c r="D21" s="436"/>
      <c r="E21" s="436"/>
      <c r="F21" s="234"/>
      <c r="G21" s="41"/>
      <c r="I21" s="27">
        <v>18</v>
      </c>
      <c r="J21" s="27" t="str">
        <f t="shared" si="0"/>
        <v>18</v>
      </c>
      <c r="K21" s="27" t="str">
        <f t="shared" si="1"/>
        <v/>
      </c>
      <c r="M21" s="26"/>
      <c r="N21" s="27" t="s">
        <v>186</v>
      </c>
      <c r="O21" s="27" t="s">
        <v>110</v>
      </c>
      <c r="P21" s="27" t="s">
        <v>46</v>
      </c>
      <c r="Q21" s="4"/>
      <c r="S21" s="235"/>
      <c r="T21" s="44" t="s">
        <v>1336</v>
      </c>
      <c r="U21" s="44"/>
      <c r="V21" s="44"/>
      <c r="W21" s="45"/>
    </row>
    <row r="22" spans="1:23" ht="17.149999999999999" customHeight="1" thickBot="1">
      <c r="A22" s="41"/>
      <c r="G22" s="41"/>
      <c r="I22" s="27">
        <v>19</v>
      </c>
      <c r="J22" s="27" t="str">
        <f t="shared" si="0"/>
        <v>19</v>
      </c>
      <c r="K22" s="27" t="str">
        <f t="shared" si="1"/>
        <v/>
      </c>
      <c r="M22" s="26"/>
      <c r="N22" s="27" t="s">
        <v>187</v>
      </c>
      <c r="O22" s="27" t="s">
        <v>111</v>
      </c>
      <c r="P22" s="27" t="s">
        <v>47</v>
      </c>
      <c r="Q22" s="4"/>
      <c r="S22" s="41"/>
      <c r="T22" s="41"/>
      <c r="U22" s="41"/>
      <c r="V22" s="41"/>
      <c r="W22" s="41"/>
    </row>
    <row r="23" spans="1:23" ht="17.149999999999999" customHeight="1">
      <c r="A23" s="41"/>
      <c r="B23" s="421" t="s">
        <v>1472</v>
      </c>
      <c r="C23" s="422"/>
      <c r="D23" s="427" t="s">
        <v>1425</v>
      </c>
      <c r="E23" s="428"/>
      <c r="F23" s="429"/>
      <c r="G23" s="41"/>
      <c r="I23" s="27">
        <v>20</v>
      </c>
      <c r="J23" s="27" t="str">
        <f t="shared" si="0"/>
        <v>20</v>
      </c>
      <c r="K23" s="27" t="str">
        <f t="shared" si="1"/>
        <v/>
      </c>
      <c r="M23" s="26"/>
      <c r="N23" s="27" t="s">
        <v>188</v>
      </c>
      <c r="O23" s="27" t="s">
        <v>112</v>
      </c>
      <c r="P23" s="27" t="s">
        <v>48</v>
      </c>
      <c r="Q23" s="4"/>
      <c r="S23" s="419" t="s">
        <v>1341</v>
      </c>
      <c r="T23" s="107" t="s">
        <v>1342</v>
      </c>
      <c r="U23" s="38"/>
      <c r="V23" s="38"/>
      <c r="W23" s="39"/>
    </row>
    <row r="24" spans="1:23" ht="17.149999999999999" customHeight="1">
      <c r="A24" s="41"/>
      <c r="B24" s="423"/>
      <c r="C24" s="424"/>
      <c r="D24" s="430"/>
      <c r="E24" s="431"/>
      <c r="F24" s="432"/>
      <c r="G24" s="41"/>
      <c r="I24" s="27">
        <v>21</v>
      </c>
      <c r="J24" s="27" t="str">
        <f t="shared" si="0"/>
        <v>21</v>
      </c>
      <c r="K24" s="27" t="str">
        <f t="shared" si="1"/>
        <v/>
      </c>
      <c r="M24" s="26"/>
      <c r="N24" s="27" t="s">
        <v>189</v>
      </c>
      <c r="O24" s="27" t="s">
        <v>190</v>
      </c>
      <c r="P24" s="27" t="s">
        <v>49</v>
      </c>
      <c r="Q24" s="4"/>
      <c r="S24" s="420"/>
      <c r="T24" s="108" t="s">
        <v>1387</v>
      </c>
      <c r="U24" s="109"/>
      <c r="V24" s="109"/>
      <c r="W24" s="110"/>
    </row>
    <row r="25" spans="1:23" ht="17.149999999999999" customHeight="1" thickBot="1">
      <c r="A25" s="41"/>
      <c r="B25" s="425"/>
      <c r="C25" s="426"/>
      <c r="D25" s="433"/>
      <c r="E25" s="434"/>
      <c r="F25" s="435"/>
      <c r="G25" s="41"/>
      <c r="I25" s="27">
        <v>22</v>
      </c>
      <c r="J25" s="27" t="str">
        <f t="shared" ref="J25:J61" si="2">$D$3&amp;I25</f>
        <v>22</v>
      </c>
      <c r="K25" s="27" t="str">
        <f t="shared" si="1"/>
        <v/>
      </c>
      <c r="L25" s="41"/>
      <c r="M25" s="122"/>
      <c r="N25" s="122" t="s">
        <v>1473</v>
      </c>
      <c r="O25" s="27" t="s">
        <v>113</v>
      </c>
      <c r="P25" s="122" t="s">
        <v>1</v>
      </c>
      <c r="Q25" s="41"/>
      <c r="S25" s="420"/>
      <c r="T25" s="108" t="s">
        <v>1353</v>
      </c>
      <c r="U25" s="109"/>
      <c r="V25" s="109"/>
      <c r="W25" s="110"/>
    </row>
    <row r="26" spans="1:23" ht="17.149999999999999" customHeight="1" thickBot="1">
      <c r="A26" s="41"/>
      <c r="G26" s="41"/>
      <c r="I26" s="27">
        <v>23</v>
      </c>
      <c r="J26" s="27" t="str">
        <f t="shared" si="2"/>
        <v>23</v>
      </c>
      <c r="K26" s="27" t="str">
        <f t="shared" si="1"/>
        <v/>
      </c>
      <c r="L26" s="41"/>
      <c r="M26" s="122"/>
      <c r="N26" s="122" t="s">
        <v>1474</v>
      </c>
      <c r="O26" s="27" t="s">
        <v>114</v>
      </c>
      <c r="P26" s="122" t="s">
        <v>3</v>
      </c>
      <c r="Q26" s="41"/>
      <c r="S26" s="420"/>
      <c r="T26" s="175" t="s">
        <v>1388</v>
      </c>
      <c r="U26" s="44"/>
      <c r="V26" s="44"/>
      <c r="W26" s="45"/>
    </row>
    <row r="27" spans="1:23" ht="17.149999999999999" customHeight="1">
      <c r="A27" s="41"/>
      <c r="B27" s="30" t="s">
        <v>204</v>
      </c>
      <c r="C27" s="401" t="s">
        <v>1337</v>
      </c>
      <c r="D27" s="38"/>
      <c r="E27" s="38"/>
      <c r="F27" s="39"/>
      <c r="G27" s="41"/>
      <c r="I27" s="27">
        <v>24</v>
      </c>
      <c r="J27" s="27" t="str">
        <f t="shared" si="2"/>
        <v>24</v>
      </c>
      <c r="K27" s="27" t="str">
        <f t="shared" si="1"/>
        <v/>
      </c>
      <c r="L27" s="41"/>
      <c r="M27" s="122"/>
      <c r="N27" s="122" t="s">
        <v>1475</v>
      </c>
      <c r="O27" s="27" t="s">
        <v>115</v>
      </c>
      <c r="P27" s="122" t="s">
        <v>4</v>
      </c>
      <c r="Q27" s="41"/>
      <c r="S27" s="236" t="s">
        <v>1390</v>
      </c>
      <c r="T27" s="237"/>
      <c r="U27" s="237"/>
      <c r="V27" s="250" t="s">
        <v>1391</v>
      </c>
      <c r="W27" s="238"/>
    </row>
    <row r="28" spans="1:23" ht="17.149999999999999" customHeight="1" thickBot="1">
      <c r="A28" s="41"/>
      <c r="B28" s="32"/>
      <c r="C28" s="402" t="s">
        <v>207</v>
      </c>
      <c r="D28" s="403"/>
      <c r="E28" s="403"/>
      <c r="F28" s="42"/>
      <c r="G28" s="41"/>
      <c r="I28" s="27">
        <v>25</v>
      </c>
      <c r="J28" s="27" t="str">
        <f t="shared" si="2"/>
        <v>25</v>
      </c>
      <c r="K28" s="27" t="str">
        <f t="shared" si="1"/>
        <v/>
      </c>
      <c r="L28" s="41"/>
      <c r="M28" s="122"/>
      <c r="N28" s="122" t="s">
        <v>1476</v>
      </c>
      <c r="O28" s="27" t="s">
        <v>137</v>
      </c>
      <c r="P28" s="122" t="s">
        <v>5</v>
      </c>
      <c r="Q28" s="41"/>
      <c r="S28" s="239" t="s">
        <v>1389</v>
      </c>
      <c r="T28" s="240"/>
      <c r="U28" s="240"/>
      <c r="V28" s="240"/>
      <c r="W28" s="241"/>
    </row>
    <row r="29" spans="1:23" ht="17.149999999999999" customHeight="1">
      <c r="A29" s="41"/>
      <c r="B29" s="32"/>
      <c r="C29" s="403" t="s">
        <v>211</v>
      </c>
      <c r="D29" s="403"/>
      <c r="E29" s="403"/>
      <c r="F29" s="42"/>
      <c r="G29" s="41"/>
      <c r="H29" s="41"/>
      <c r="I29" s="121">
        <v>30</v>
      </c>
      <c r="J29" s="121" t="str">
        <f t="shared" si="2"/>
        <v>30</v>
      </c>
      <c r="K29" s="121" t="str">
        <f t="shared" si="1"/>
        <v/>
      </c>
      <c r="L29" s="41"/>
      <c r="M29" s="122"/>
      <c r="N29" s="122" t="s">
        <v>1477</v>
      </c>
      <c r="O29" s="27" t="s">
        <v>116</v>
      </c>
      <c r="P29" s="122" t="s">
        <v>6</v>
      </c>
      <c r="Q29" s="41"/>
      <c r="R29" s="41"/>
      <c r="S29" s="41"/>
      <c r="T29" s="41"/>
      <c r="U29" s="41"/>
      <c r="V29" s="41"/>
      <c r="W29" s="41"/>
    </row>
    <row r="30" spans="1:23" ht="17.149999999999999" customHeight="1">
      <c r="B30" s="32"/>
      <c r="C30" s="214" t="s">
        <v>1344</v>
      </c>
      <c r="D30" s="215"/>
      <c r="E30" s="215"/>
      <c r="F30" s="42"/>
      <c r="G30" s="41"/>
      <c r="H30" s="41"/>
      <c r="I30" s="27">
        <v>33</v>
      </c>
      <c r="J30" s="27" t="str">
        <f t="shared" si="2"/>
        <v>33</v>
      </c>
      <c r="K30" s="27" t="str">
        <f t="shared" si="1"/>
        <v/>
      </c>
      <c r="L30" s="41"/>
      <c r="M30" s="122"/>
      <c r="N30" s="122" t="s">
        <v>1478</v>
      </c>
      <c r="O30" s="27" t="s">
        <v>117</v>
      </c>
      <c r="P30" s="122" t="s">
        <v>7</v>
      </c>
      <c r="Q30" s="41"/>
      <c r="R30" s="41"/>
    </row>
    <row r="31" spans="1:23" ht="17.149999999999999" customHeight="1" thickBot="1">
      <c r="B31" s="33"/>
      <c r="C31" s="218" t="s">
        <v>1365</v>
      </c>
      <c r="D31" s="216"/>
      <c r="E31" s="216"/>
      <c r="F31" s="217"/>
      <c r="G31" s="41"/>
      <c r="H31" s="41"/>
      <c r="I31" s="27">
        <v>34</v>
      </c>
      <c r="J31" s="27" t="str">
        <f t="shared" si="2"/>
        <v>34</v>
      </c>
      <c r="K31" s="27" t="str">
        <f t="shared" si="1"/>
        <v/>
      </c>
      <c r="L31" s="41"/>
      <c r="M31" s="122"/>
      <c r="N31" s="122" t="s">
        <v>1479</v>
      </c>
      <c r="O31" s="27" t="s">
        <v>118</v>
      </c>
      <c r="P31" s="122" t="s">
        <v>8</v>
      </c>
      <c r="Q31" s="41"/>
      <c r="R31" s="41"/>
    </row>
    <row r="32" spans="1:23" ht="17.149999999999999" customHeight="1">
      <c r="G32" s="41"/>
      <c r="H32" s="41"/>
      <c r="I32" s="27">
        <v>35</v>
      </c>
      <c r="J32" s="27" t="str">
        <f t="shared" si="2"/>
        <v>35</v>
      </c>
      <c r="K32" s="27" t="str">
        <f t="shared" si="1"/>
        <v/>
      </c>
      <c r="L32" s="41"/>
      <c r="M32" s="122"/>
      <c r="N32" s="122" t="s">
        <v>1480</v>
      </c>
      <c r="O32" s="27" t="s">
        <v>119</v>
      </c>
      <c r="P32" s="122" t="s">
        <v>9</v>
      </c>
      <c r="Q32" s="41"/>
      <c r="R32" s="41"/>
    </row>
    <row r="33" spans="7:18" ht="17.149999999999999" customHeight="1">
      <c r="G33" s="41"/>
      <c r="H33" s="41"/>
      <c r="I33" s="27">
        <v>36</v>
      </c>
      <c r="J33" s="27" t="str">
        <f t="shared" si="2"/>
        <v>36</v>
      </c>
      <c r="K33" s="27" t="str">
        <f t="shared" si="1"/>
        <v/>
      </c>
      <c r="M33" s="26"/>
      <c r="N33" s="122" t="s">
        <v>1481</v>
      </c>
      <c r="O33" s="27" t="s">
        <v>138</v>
      </c>
      <c r="P33" s="26" t="s">
        <v>10</v>
      </c>
      <c r="R33" s="41"/>
    </row>
    <row r="34" spans="7:18" ht="17.149999999999999" customHeight="1">
      <c r="G34" s="41"/>
      <c r="H34" s="41"/>
      <c r="I34" s="27">
        <v>37</v>
      </c>
      <c r="J34" s="27" t="str">
        <f t="shared" si="2"/>
        <v>37</v>
      </c>
      <c r="K34" s="27" t="str">
        <f t="shared" si="1"/>
        <v/>
      </c>
      <c r="M34" s="26"/>
      <c r="N34" s="122" t="s">
        <v>1482</v>
      </c>
      <c r="O34" s="27" t="s">
        <v>120</v>
      </c>
      <c r="P34" s="26" t="s">
        <v>11</v>
      </c>
      <c r="R34" s="41"/>
    </row>
    <row r="35" spans="7:18" ht="25" customHeight="1">
      <c r="G35" s="41"/>
      <c r="H35" s="41"/>
      <c r="I35" s="27">
        <v>38</v>
      </c>
      <c r="J35" s="27" t="str">
        <f t="shared" si="2"/>
        <v>38</v>
      </c>
      <c r="K35" s="27" t="str">
        <f t="shared" si="1"/>
        <v/>
      </c>
      <c r="M35" s="26"/>
      <c r="N35" s="122" t="s">
        <v>1483</v>
      </c>
      <c r="O35" s="27" t="s">
        <v>121</v>
      </c>
      <c r="P35" s="26" t="s">
        <v>12</v>
      </c>
      <c r="R35" s="41"/>
    </row>
    <row r="36" spans="7:18" ht="24" customHeight="1">
      <c r="G36" s="41"/>
      <c r="H36" s="41"/>
      <c r="I36" s="27">
        <v>39</v>
      </c>
      <c r="J36" s="27" t="str">
        <f t="shared" si="2"/>
        <v>39</v>
      </c>
      <c r="K36" s="27" t="str">
        <f t="shared" si="1"/>
        <v/>
      </c>
      <c r="M36" s="26"/>
      <c r="N36" s="122" t="s">
        <v>1484</v>
      </c>
      <c r="O36" s="27" t="s">
        <v>122</v>
      </c>
      <c r="P36" s="26" t="s">
        <v>13</v>
      </c>
      <c r="R36" s="41"/>
    </row>
    <row r="37" spans="7:18" ht="17.149999999999999" customHeight="1">
      <c r="G37" s="41"/>
      <c r="H37" s="41"/>
      <c r="I37" s="27">
        <v>40</v>
      </c>
      <c r="J37" s="27" t="str">
        <f t="shared" si="2"/>
        <v>40</v>
      </c>
      <c r="K37" s="27" t="str">
        <f t="shared" si="1"/>
        <v/>
      </c>
      <c r="M37" s="26"/>
      <c r="N37" s="122" t="s">
        <v>1485</v>
      </c>
      <c r="O37" s="27" t="s">
        <v>1352</v>
      </c>
      <c r="P37" s="26" t="s">
        <v>1503</v>
      </c>
      <c r="R37" s="41"/>
    </row>
    <row r="38" spans="7:18" ht="17.149999999999999" customHeight="1">
      <c r="G38" s="41"/>
      <c r="H38" s="41"/>
      <c r="I38" s="27">
        <v>41</v>
      </c>
      <c r="J38" s="27" t="str">
        <f t="shared" si="2"/>
        <v>41</v>
      </c>
      <c r="K38" s="27" t="str">
        <f t="shared" si="1"/>
        <v/>
      </c>
      <c r="M38" s="26"/>
      <c r="N38" s="122" t="s">
        <v>1486</v>
      </c>
      <c r="O38" s="27" t="s">
        <v>124</v>
      </c>
      <c r="P38" s="26" t="s">
        <v>15</v>
      </c>
      <c r="R38" s="41"/>
    </row>
    <row r="39" spans="7:18" ht="17.149999999999999" customHeight="1">
      <c r="G39" s="41"/>
      <c r="H39" s="41"/>
      <c r="I39" s="27">
        <v>42</v>
      </c>
      <c r="J39" s="27" t="str">
        <f t="shared" si="2"/>
        <v>42</v>
      </c>
      <c r="K39" s="27" t="str">
        <f t="shared" si="1"/>
        <v/>
      </c>
      <c r="M39" s="26"/>
      <c r="N39" s="122" t="s">
        <v>1487</v>
      </c>
      <c r="O39" s="27" t="s">
        <v>125</v>
      </c>
      <c r="P39" s="26" t="s">
        <v>16</v>
      </c>
      <c r="R39" s="41"/>
    </row>
    <row r="40" spans="7:18" ht="17.149999999999999" customHeight="1">
      <c r="G40" s="41"/>
      <c r="H40" s="41"/>
      <c r="I40" s="27">
        <v>43</v>
      </c>
      <c r="J40" s="27" t="str">
        <f t="shared" si="2"/>
        <v>43</v>
      </c>
      <c r="K40" s="27" t="str">
        <f t="shared" si="1"/>
        <v/>
      </c>
      <c r="M40" s="26"/>
      <c r="N40" s="122" t="s">
        <v>1488</v>
      </c>
      <c r="O40" s="27" t="s">
        <v>126</v>
      </c>
      <c r="P40" s="26" t="s">
        <v>17</v>
      </c>
      <c r="R40" s="41"/>
    </row>
    <row r="41" spans="7:18" ht="17.149999999999999" customHeight="1">
      <c r="G41" s="41"/>
      <c r="H41" s="41"/>
      <c r="I41" s="27">
        <v>44</v>
      </c>
      <c r="J41" s="27" t="str">
        <f t="shared" si="2"/>
        <v>44</v>
      </c>
      <c r="K41" s="27" t="str">
        <f t="shared" si="1"/>
        <v/>
      </c>
      <c r="M41" s="26"/>
      <c r="N41" s="122" t="s">
        <v>1489</v>
      </c>
      <c r="O41" s="27" t="s">
        <v>139</v>
      </c>
      <c r="P41" s="26" t="s">
        <v>18</v>
      </c>
      <c r="R41" s="41"/>
    </row>
    <row r="42" spans="7:18" ht="17.149999999999999" customHeight="1">
      <c r="G42" s="41"/>
      <c r="H42" s="41"/>
      <c r="I42" s="27">
        <v>45</v>
      </c>
      <c r="J42" s="27" t="str">
        <f t="shared" si="2"/>
        <v>45</v>
      </c>
      <c r="K42" s="27" t="str">
        <f t="shared" si="1"/>
        <v/>
      </c>
      <c r="M42" s="26"/>
      <c r="N42" s="122" t="s">
        <v>1490</v>
      </c>
      <c r="O42" s="27" t="s">
        <v>127</v>
      </c>
      <c r="P42" s="26" t="s">
        <v>19</v>
      </c>
      <c r="R42" s="41"/>
    </row>
    <row r="43" spans="7:18" ht="17.149999999999999" customHeight="1">
      <c r="G43" s="41"/>
      <c r="H43" s="41"/>
      <c r="I43" s="27">
        <v>46</v>
      </c>
      <c r="J43" s="27" t="str">
        <f t="shared" si="2"/>
        <v>46</v>
      </c>
      <c r="K43" s="27" t="str">
        <f t="shared" si="1"/>
        <v/>
      </c>
      <c r="M43" s="26"/>
      <c r="N43" s="122" t="s">
        <v>1491</v>
      </c>
      <c r="O43" s="27" t="s">
        <v>128</v>
      </c>
      <c r="P43" s="26" t="s">
        <v>29</v>
      </c>
      <c r="R43" s="41"/>
    </row>
    <row r="44" spans="7:18" ht="17.149999999999999" customHeight="1">
      <c r="G44" s="41"/>
      <c r="H44" s="41"/>
      <c r="I44" s="27">
        <v>47</v>
      </c>
      <c r="J44" s="27" t="str">
        <f t="shared" si="2"/>
        <v>47</v>
      </c>
      <c r="K44" s="27" t="str">
        <f t="shared" si="1"/>
        <v/>
      </c>
      <c r="M44" s="26"/>
      <c r="N44" s="122" t="s">
        <v>1492</v>
      </c>
      <c r="O44" s="27" t="s">
        <v>129</v>
      </c>
      <c r="P44" s="26" t="s">
        <v>28</v>
      </c>
      <c r="R44" s="41"/>
    </row>
    <row r="45" spans="7:18" ht="17.149999999999999" customHeight="1">
      <c r="G45" s="41"/>
      <c r="H45" s="41"/>
      <c r="I45" s="27">
        <v>48</v>
      </c>
      <c r="J45" s="27" t="str">
        <f t="shared" si="2"/>
        <v>48</v>
      </c>
      <c r="K45" s="27" t="str">
        <f t="shared" si="1"/>
        <v/>
      </c>
      <c r="M45" s="26"/>
      <c r="N45" s="122" t="s">
        <v>1493</v>
      </c>
      <c r="O45" s="27" t="s">
        <v>130</v>
      </c>
      <c r="P45" s="26" t="s">
        <v>20</v>
      </c>
      <c r="R45" s="41"/>
    </row>
    <row r="46" spans="7:18" ht="17.149999999999999" customHeight="1">
      <c r="G46" s="41"/>
      <c r="H46" s="41"/>
      <c r="I46" s="27">
        <v>49</v>
      </c>
      <c r="J46" s="27" t="str">
        <f t="shared" si="2"/>
        <v>49</v>
      </c>
      <c r="K46" s="27" t="str">
        <f t="shared" si="1"/>
        <v/>
      </c>
      <c r="M46" s="26"/>
      <c r="N46" s="122" t="s">
        <v>1494</v>
      </c>
      <c r="O46" s="27" t="s">
        <v>131</v>
      </c>
      <c r="P46" s="26" t="s">
        <v>21</v>
      </c>
      <c r="R46" s="41"/>
    </row>
    <row r="47" spans="7:18" ht="17.149999999999999" customHeight="1">
      <c r="G47" s="41"/>
      <c r="H47" s="41"/>
      <c r="I47" s="27">
        <v>50</v>
      </c>
      <c r="J47" s="27" t="str">
        <f t="shared" si="2"/>
        <v>50</v>
      </c>
      <c r="K47" s="27" t="str">
        <f t="shared" si="1"/>
        <v/>
      </c>
      <c r="M47" s="26"/>
      <c r="N47" s="122" t="s">
        <v>1495</v>
      </c>
      <c r="O47" s="27" t="s">
        <v>132</v>
      </c>
      <c r="P47" s="26" t="s">
        <v>22</v>
      </c>
      <c r="R47" s="41"/>
    </row>
    <row r="48" spans="7:18" ht="17.149999999999999" customHeight="1">
      <c r="G48" s="41"/>
      <c r="H48" s="41"/>
      <c r="I48" s="27">
        <v>51</v>
      </c>
      <c r="J48" s="27" t="str">
        <f t="shared" si="2"/>
        <v>51</v>
      </c>
      <c r="K48" s="27" t="str">
        <f t="shared" si="1"/>
        <v/>
      </c>
      <c r="M48" s="26"/>
      <c r="N48" s="122" t="s">
        <v>1496</v>
      </c>
      <c r="O48" s="27" t="s">
        <v>133</v>
      </c>
      <c r="P48" s="26" t="s">
        <v>1601</v>
      </c>
      <c r="R48" s="41"/>
    </row>
    <row r="49" spans="7:18" ht="17.149999999999999" customHeight="1">
      <c r="G49" s="41"/>
      <c r="H49" s="41"/>
      <c r="I49" s="27">
        <v>52</v>
      </c>
      <c r="J49" s="27" t="str">
        <f t="shared" si="2"/>
        <v>52</v>
      </c>
      <c r="K49" s="27" t="str">
        <f t="shared" si="1"/>
        <v/>
      </c>
      <c r="M49" s="26"/>
      <c r="N49" s="122" t="s">
        <v>1497</v>
      </c>
      <c r="O49" s="27" t="s">
        <v>134</v>
      </c>
      <c r="P49" s="26" t="s">
        <v>1600</v>
      </c>
      <c r="R49" s="41"/>
    </row>
    <row r="50" spans="7:18" ht="17.149999999999999" customHeight="1">
      <c r="G50" s="41"/>
      <c r="H50" s="41"/>
      <c r="I50" s="27">
        <v>53</v>
      </c>
      <c r="J50" s="27" t="str">
        <f t="shared" si="2"/>
        <v>53</v>
      </c>
      <c r="K50" s="27" t="str">
        <f t="shared" si="1"/>
        <v/>
      </c>
      <c r="M50" s="26"/>
      <c r="N50" s="122" t="s">
        <v>1498</v>
      </c>
      <c r="O50" s="27" t="s">
        <v>135</v>
      </c>
      <c r="P50" s="26" t="s">
        <v>25</v>
      </c>
      <c r="R50" s="41"/>
    </row>
    <row r="51" spans="7:18" ht="17.149999999999999" customHeight="1">
      <c r="G51" s="41"/>
      <c r="H51" s="41"/>
      <c r="I51" s="27">
        <v>54</v>
      </c>
      <c r="J51" s="27" t="str">
        <f t="shared" si="2"/>
        <v>54</v>
      </c>
      <c r="K51" s="27" t="str">
        <f t="shared" si="1"/>
        <v/>
      </c>
      <c r="M51" s="26"/>
      <c r="N51" s="122" t="s">
        <v>1499</v>
      </c>
      <c r="O51" s="27" t="s">
        <v>136</v>
      </c>
      <c r="P51" s="26" t="s">
        <v>26</v>
      </c>
      <c r="R51" s="41"/>
    </row>
    <row r="52" spans="7:18" ht="17.149999999999999" customHeight="1">
      <c r="G52" s="41"/>
      <c r="H52" s="41"/>
      <c r="I52" s="27">
        <v>55</v>
      </c>
      <c r="J52" s="27" t="str">
        <f t="shared" si="2"/>
        <v>55</v>
      </c>
      <c r="K52" s="27" t="str">
        <f t="shared" si="1"/>
        <v/>
      </c>
      <c r="M52" s="26"/>
      <c r="N52" s="122" t="s">
        <v>1500</v>
      </c>
      <c r="O52" s="27" t="s">
        <v>140</v>
      </c>
      <c r="P52" s="26" t="s">
        <v>27</v>
      </c>
      <c r="R52" s="41"/>
    </row>
    <row r="53" spans="7:18" ht="17.149999999999999" customHeight="1">
      <c r="G53" s="41"/>
      <c r="H53" s="41"/>
      <c r="I53" s="27">
        <v>56</v>
      </c>
      <c r="J53" s="27" t="str">
        <f t="shared" si="2"/>
        <v>56</v>
      </c>
      <c r="K53" s="27" t="str">
        <f t="shared" si="1"/>
        <v/>
      </c>
      <c r="M53" s="26"/>
      <c r="N53" s="122" t="s">
        <v>1501</v>
      </c>
      <c r="O53" s="27" t="s">
        <v>1369</v>
      </c>
      <c r="P53" s="26" t="s">
        <v>1369</v>
      </c>
      <c r="R53" s="41"/>
    </row>
    <row r="54" spans="7:18" ht="17.149999999999999" customHeight="1">
      <c r="G54" s="41"/>
      <c r="H54" s="41"/>
      <c r="I54" s="27">
        <v>57</v>
      </c>
      <c r="J54" s="27" t="str">
        <f t="shared" si="2"/>
        <v>57</v>
      </c>
      <c r="K54" s="27" t="str">
        <f t="shared" si="1"/>
        <v/>
      </c>
      <c r="M54" s="26"/>
      <c r="N54" s="122" t="s">
        <v>1502</v>
      </c>
      <c r="O54" s="27" t="s">
        <v>1368</v>
      </c>
      <c r="P54" s="26" t="s">
        <v>1368</v>
      </c>
      <c r="R54" s="41"/>
    </row>
    <row r="55" spans="7:18" ht="17.149999999999999" customHeight="1">
      <c r="G55" s="41"/>
      <c r="H55" s="41"/>
      <c r="I55" s="27">
        <v>58</v>
      </c>
      <c r="J55" s="27" t="str">
        <f t="shared" si="2"/>
        <v>58</v>
      </c>
      <c r="K55" s="27" t="str">
        <f t="shared" si="1"/>
        <v/>
      </c>
      <c r="M55" s="26"/>
      <c r="N55" s="26" t="s">
        <v>1504</v>
      </c>
      <c r="O55" s="27" t="s">
        <v>264</v>
      </c>
      <c r="P55" t="s">
        <v>263</v>
      </c>
      <c r="R55" s="41"/>
    </row>
    <row r="56" spans="7:18" ht="17.149999999999999" customHeight="1">
      <c r="G56" s="41"/>
      <c r="H56" s="41"/>
      <c r="I56" s="27">
        <v>59</v>
      </c>
      <c r="J56" s="27" t="str">
        <f t="shared" si="2"/>
        <v>59</v>
      </c>
      <c r="K56" s="27" t="str">
        <f t="shared" si="1"/>
        <v/>
      </c>
      <c r="M56" s="26"/>
      <c r="N56" s="26" t="s">
        <v>1532</v>
      </c>
      <c r="O56" s="27" t="s">
        <v>266</v>
      </c>
      <c r="P56" s="414" t="s">
        <v>265</v>
      </c>
      <c r="R56" s="41"/>
    </row>
    <row r="57" spans="7:18" ht="17.149999999999999" customHeight="1">
      <c r="G57" s="41"/>
      <c r="H57" s="41"/>
      <c r="I57" s="27">
        <v>60</v>
      </c>
      <c r="J57" s="27" t="str">
        <f t="shared" si="2"/>
        <v>60</v>
      </c>
      <c r="K57" s="27" t="str">
        <f t="shared" si="1"/>
        <v/>
      </c>
      <c r="M57" s="26"/>
      <c r="N57" s="26" t="s">
        <v>1533</v>
      </c>
      <c r="O57" s="27" t="s">
        <v>268</v>
      </c>
      <c r="P57" s="414" t="s">
        <v>267</v>
      </c>
      <c r="R57" s="41"/>
    </row>
    <row r="58" spans="7:18" ht="17.149999999999999" customHeight="1">
      <c r="G58" s="41"/>
      <c r="H58" s="41"/>
      <c r="I58" s="27">
        <v>61</v>
      </c>
      <c r="J58" s="27" t="str">
        <f t="shared" si="2"/>
        <v>61</v>
      </c>
      <c r="K58" s="27" t="str">
        <f t="shared" si="1"/>
        <v/>
      </c>
      <c r="M58" s="26"/>
      <c r="N58" s="26" t="s">
        <v>1534</v>
      </c>
      <c r="O58" s="27" t="s">
        <v>270</v>
      </c>
      <c r="P58" t="s">
        <v>269</v>
      </c>
      <c r="R58" s="41"/>
    </row>
    <row r="59" spans="7:18" ht="17.149999999999999" customHeight="1">
      <c r="G59" s="41"/>
      <c r="H59" s="41"/>
      <c r="I59" s="27">
        <v>62</v>
      </c>
      <c r="J59" s="27" t="str">
        <f t="shared" si="2"/>
        <v>62</v>
      </c>
      <c r="K59" s="27" t="str">
        <f t="shared" si="1"/>
        <v/>
      </c>
      <c r="M59" s="26"/>
      <c r="N59" s="26" t="s">
        <v>1535</v>
      </c>
      <c r="O59" s="27" t="s">
        <v>272</v>
      </c>
      <c r="P59" s="414" t="s">
        <v>271</v>
      </c>
      <c r="R59" s="41"/>
    </row>
    <row r="60" spans="7:18" ht="17.149999999999999" customHeight="1">
      <c r="G60" s="41"/>
      <c r="H60" s="41"/>
      <c r="I60" s="27">
        <v>63</v>
      </c>
      <c r="J60" s="27" t="str">
        <f t="shared" si="2"/>
        <v>63</v>
      </c>
      <c r="K60" s="27" t="str">
        <f t="shared" si="1"/>
        <v/>
      </c>
      <c r="M60" s="26"/>
      <c r="N60" s="26" t="s">
        <v>1536</v>
      </c>
      <c r="O60" s="27" t="s">
        <v>274</v>
      </c>
      <c r="P60" t="s">
        <v>273</v>
      </c>
      <c r="R60" s="41"/>
    </row>
    <row r="61" spans="7:18" ht="17.149999999999999" customHeight="1">
      <c r="I61" s="27">
        <v>64</v>
      </c>
      <c r="J61" s="27" t="str">
        <f t="shared" si="2"/>
        <v>64</v>
      </c>
      <c r="K61" s="27" t="str">
        <f t="shared" si="1"/>
        <v/>
      </c>
      <c r="M61" s="26"/>
      <c r="N61" s="26" t="s">
        <v>1537</v>
      </c>
      <c r="O61" s="27" t="s">
        <v>276</v>
      </c>
      <c r="P61" t="s">
        <v>275</v>
      </c>
    </row>
    <row r="62" spans="7:18" ht="17.149999999999999" customHeight="1">
      <c r="I62" s="27">
        <v>65</v>
      </c>
      <c r="J62" s="27" t="str">
        <f t="shared" ref="J62:J66" si="3">$D$3&amp;I62</f>
        <v>65</v>
      </c>
      <c r="K62" s="27" t="str">
        <f t="shared" si="1"/>
        <v/>
      </c>
      <c r="N62" s="26" t="s">
        <v>1538</v>
      </c>
      <c r="O62" t="s">
        <v>278</v>
      </c>
      <c r="P62" t="s">
        <v>277</v>
      </c>
    </row>
    <row r="63" spans="7:18" ht="17.149999999999999" customHeight="1">
      <c r="I63" s="27">
        <v>66</v>
      </c>
      <c r="J63" s="27" t="str">
        <f t="shared" si="3"/>
        <v>66</v>
      </c>
      <c r="K63" s="27" t="str">
        <f t="shared" si="1"/>
        <v/>
      </c>
      <c r="N63" s="26" t="s">
        <v>1539</v>
      </c>
      <c r="O63" t="s">
        <v>280</v>
      </c>
      <c r="P63" t="s">
        <v>279</v>
      </c>
    </row>
    <row r="64" spans="7:18" ht="17.149999999999999" customHeight="1">
      <c r="I64" s="27">
        <v>67</v>
      </c>
      <c r="J64" s="27" t="str">
        <f t="shared" si="3"/>
        <v>67</v>
      </c>
      <c r="K64" s="27" t="str">
        <f t="shared" si="1"/>
        <v/>
      </c>
      <c r="N64" s="26" t="s">
        <v>1540</v>
      </c>
      <c r="O64" t="s">
        <v>282</v>
      </c>
      <c r="P64" s="414" t="s">
        <v>281</v>
      </c>
    </row>
    <row r="65" spans="9:16" ht="17.149999999999999" customHeight="1">
      <c r="I65" s="27">
        <v>68</v>
      </c>
      <c r="J65" s="27" t="str">
        <f t="shared" si="3"/>
        <v>68</v>
      </c>
      <c r="K65" s="27" t="str">
        <f t="shared" si="1"/>
        <v/>
      </c>
      <c r="N65" s="26" t="s">
        <v>1541</v>
      </c>
      <c r="O65" t="s">
        <v>284</v>
      </c>
      <c r="P65" t="s">
        <v>283</v>
      </c>
    </row>
    <row r="66" spans="9:16" ht="17.149999999999999" customHeight="1">
      <c r="I66" s="27">
        <v>69</v>
      </c>
      <c r="J66" s="27" t="str">
        <f t="shared" si="3"/>
        <v>69</v>
      </c>
      <c r="K66" s="27" t="str">
        <f t="shared" si="1"/>
        <v/>
      </c>
      <c r="N66" s="26" t="s">
        <v>1542</v>
      </c>
      <c r="O66" t="s">
        <v>286</v>
      </c>
      <c r="P66" t="s">
        <v>285</v>
      </c>
    </row>
    <row r="67" spans="9:16" ht="17.149999999999999" customHeight="1">
      <c r="I67" s="27"/>
      <c r="J67" s="27"/>
      <c r="K67" s="27" t="str">
        <f t="shared" si="1"/>
        <v/>
      </c>
      <c r="N67" s="26" t="s">
        <v>1543</v>
      </c>
      <c r="O67" t="s">
        <v>288</v>
      </c>
      <c r="P67" t="s">
        <v>287</v>
      </c>
    </row>
    <row r="68" spans="9:16" ht="17.149999999999999" customHeight="1">
      <c r="I68" s="27"/>
      <c r="J68" s="27"/>
      <c r="K68" s="27"/>
      <c r="N68" s="26" t="s">
        <v>1544</v>
      </c>
      <c r="O68" t="s">
        <v>290</v>
      </c>
      <c r="P68" s="414" t="s">
        <v>289</v>
      </c>
    </row>
    <row r="69" spans="9:16" ht="17.149999999999999" customHeight="1">
      <c r="N69" s="26" t="s">
        <v>1545</v>
      </c>
      <c r="O69" t="s">
        <v>292</v>
      </c>
      <c r="P69" t="s">
        <v>291</v>
      </c>
    </row>
    <row r="70" spans="9:16" ht="17.149999999999999" customHeight="1">
      <c r="N70" s="26" t="s">
        <v>1546</v>
      </c>
      <c r="O70" t="s">
        <v>294</v>
      </c>
      <c r="P70" s="414" t="s">
        <v>293</v>
      </c>
    </row>
    <row r="71" spans="9:16" ht="17.149999999999999" customHeight="1">
      <c r="N71" s="26" t="s">
        <v>1547</v>
      </c>
      <c r="O71" t="s">
        <v>296</v>
      </c>
      <c r="P71" s="414" t="s">
        <v>295</v>
      </c>
    </row>
    <row r="72" spans="9:16" ht="17.149999999999999" customHeight="1">
      <c r="N72" s="26" t="s">
        <v>1548</v>
      </c>
      <c r="O72" t="s">
        <v>298</v>
      </c>
      <c r="P72" s="414" t="s">
        <v>297</v>
      </c>
    </row>
    <row r="73" spans="9:16" ht="17.149999999999999" customHeight="1">
      <c r="N73" s="26" t="s">
        <v>1549</v>
      </c>
      <c r="O73" t="s">
        <v>300</v>
      </c>
      <c r="P73" t="s">
        <v>299</v>
      </c>
    </row>
    <row r="74" spans="9:16" ht="17.149999999999999" customHeight="1">
      <c r="N74" s="26" t="s">
        <v>1550</v>
      </c>
      <c r="O74" t="s">
        <v>302</v>
      </c>
      <c r="P74" s="414" t="s">
        <v>301</v>
      </c>
    </row>
    <row r="75" spans="9:16" ht="17.149999999999999" customHeight="1">
      <c r="N75" s="26" t="s">
        <v>1551</v>
      </c>
      <c r="O75" t="s">
        <v>304</v>
      </c>
      <c r="P75" s="414" t="s">
        <v>303</v>
      </c>
    </row>
    <row r="76" spans="9:16" ht="17.149999999999999" customHeight="1">
      <c r="N76" s="26" t="s">
        <v>1552</v>
      </c>
      <c r="O76" t="s">
        <v>306</v>
      </c>
      <c r="P76" s="414" t="s">
        <v>305</v>
      </c>
    </row>
    <row r="77" spans="9:16" ht="17.149999999999999" customHeight="1">
      <c r="N77" s="26" t="s">
        <v>1553</v>
      </c>
      <c r="O77" t="s">
        <v>308</v>
      </c>
      <c r="P77" s="414" t="s">
        <v>307</v>
      </c>
    </row>
    <row r="78" spans="9:16" ht="17.149999999999999" customHeight="1">
      <c r="N78" s="26" t="s">
        <v>1554</v>
      </c>
      <c r="O78" t="s">
        <v>310</v>
      </c>
      <c r="P78" t="s">
        <v>309</v>
      </c>
    </row>
    <row r="79" spans="9:16" ht="17.149999999999999" customHeight="1">
      <c r="N79" s="26" t="s">
        <v>1555</v>
      </c>
      <c r="O79" t="s">
        <v>312</v>
      </c>
      <c r="P79" s="414" t="s">
        <v>311</v>
      </c>
    </row>
    <row r="80" spans="9:16" ht="17.149999999999999" customHeight="1">
      <c r="N80" s="26" t="s">
        <v>1556</v>
      </c>
      <c r="O80" t="s">
        <v>314</v>
      </c>
      <c r="P80" t="s">
        <v>313</v>
      </c>
    </row>
    <row r="81" spans="14:16" ht="17.149999999999999" customHeight="1">
      <c r="N81" s="26" t="s">
        <v>1557</v>
      </c>
      <c r="O81" t="s">
        <v>316</v>
      </c>
      <c r="P81" s="414" t="s">
        <v>315</v>
      </c>
    </row>
    <row r="82" spans="14:16" ht="17.149999999999999" customHeight="1">
      <c r="N82" s="26" t="s">
        <v>1558</v>
      </c>
      <c r="O82" t="s">
        <v>318</v>
      </c>
      <c r="P82" s="414" t="s">
        <v>317</v>
      </c>
    </row>
    <row r="83" spans="14:16" ht="17.149999999999999" customHeight="1">
      <c r="N83" s="26" t="s">
        <v>1559</v>
      </c>
      <c r="O83" t="s">
        <v>320</v>
      </c>
      <c r="P83" s="414" t="s">
        <v>319</v>
      </c>
    </row>
    <row r="84" spans="14:16" ht="17.149999999999999" customHeight="1">
      <c r="N84" s="26" t="s">
        <v>1560</v>
      </c>
      <c r="O84" t="s">
        <v>322</v>
      </c>
      <c r="P84" s="414" t="s">
        <v>321</v>
      </c>
    </row>
    <row r="85" spans="14:16" ht="17.149999999999999" customHeight="1">
      <c r="N85" s="26" t="s">
        <v>1561</v>
      </c>
      <c r="O85" t="s">
        <v>324</v>
      </c>
      <c r="P85" s="414" t="s">
        <v>323</v>
      </c>
    </row>
    <row r="86" spans="14:16" ht="17.149999999999999" customHeight="1">
      <c r="N86" s="26" t="s">
        <v>1562</v>
      </c>
      <c r="O86" t="s">
        <v>326</v>
      </c>
      <c r="P86" s="414" t="s">
        <v>325</v>
      </c>
    </row>
    <row r="87" spans="14:16" ht="17.149999999999999" customHeight="1">
      <c r="N87" s="26" t="s">
        <v>1563</v>
      </c>
      <c r="O87" t="s">
        <v>328</v>
      </c>
      <c r="P87" t="s">
        <v>327</v>
      </c>
    </row>
    <row r="88" spans="14:16" ht="17.149999999999999" customHeight="1">
      <c r="N88" s="26" t="s">
        <v>1564</v>
      </c>
      <c r="O88" t="s">
        <v>330</v>
      </c>
      <c r="P88" s="414" t="s">
        <v>329</v>
      </c>
    </row>
    <row r="89" spans="14:16" ht="17.149999999999999" customHeight="1">
      <c r="N89" s="26" t="s">
        <v>1565</v>
      </c>
      <c r="O89" t="s">
        <v>332</v>
      </c>
      <c r="P89" t="s">
        <v>331</v>
      </c>
    </row>
    <row r="90" spans="14:16">
      <c r="N90" s="26" t="s">
        <v>1566</v>
      </c>
      <c r="O90" t="s">
        <v>334</v>
      </c>
      <c r="P90" s="414" t="s">
        <v>333</v>
      </c>
    </row>
    <row r="91" spans="14:16">
      <c r="N91" s="26" t="s">
        <v>1567</v>
      </c>
      <c r="O91" t="s">
        <v>336</v>
      </c>
      <c r="P91" s="414" t="s">
        <v>335</v>
      </c>
    </row>
    <row r="92" spans="14:16">
      <c r="N92" s="26" t="s">
        <v>1568</v>
      </c>
      <c r="O92" t="s">
        <v>338</v>
      </c>
      <c r="P92" s="414" t="s">
        <v>337</v>
      </c>
    </row>
    <row r="93" spans="14:16">
      <c r="N93" s="26" t="s">
        <v>1569</v>
      </c>
      <c r="O93" t="s">
        <v>340</v>
      </c>
      <c r="P93" s="414" t="s">
        <v>339</v>
      </c>
    </row>
    <row r="94" spans="14:16">
      <c r="N94" s="26" t="s">
        <v>1570</v>
      </c>
      <c r="O94" t="s">
        <v>342</v>
      </c>
      <c r="P94" s="414" t="s">
        <v>341</v>
      </c>
    </row>
    <row r="95" spans="14:16">
      <c r="N95" s="26" t="s">
        <v>1571</v>
      </c>
      <c r="O95" t="s">
        <v>343</v>
      </c>
      <c r="P95" t="s">
        <v>1505</v>
      </c>
    </row>
    <row r="96" spans="14:16">
      <c r="N96" s="26" t="s">
        <v>1572</v>
      </c>
      <c r="O96" t="s">
        <v>345</v>
      </c>
      <c r="P96" s="414" t="s">
        <v>344</v>
      </c>
    </row>
    <row r="97" spans="14:16">
      <c r="N97" s="26" t="s">
        <v>1573</v>
      </c>
      <c r="O97" t="s">
        <v>347</v>
      </c>
      <c r="P97" s="414" t="s">
        <v>346</v>
      </c>
    </row>
    <row r="98" spans="14:16">
      <c r="N98" s="26" t="s">
        <v>1574</v>
      </c>
      <c r="O98" t="s">
        <v>349</v>
      </c>
      <c r="P98" s="414" t="s">
        <v>348</v>
      </c>
    </row>
    <row r="99" spans="14:16">
      <c r="N99" s="26" t="s">
        <v>1575</v>
      </c>
      <c r="O99" t="s">
        <v>351</v>
      </c>
      <c r="P99" t="s">
        <v>350</v>
      </c>
    </row>
    <row r="100" spans="14:16">
      <c r="N100" s="26" t="s">
        <v>1576</v>
      </c>
      <c r="O100" t="s">
        <v>353</v>
      </c>
      <c r="P100" t="s">
        <v>352</v>
      </c>
    </row>
    <row r="101" spans="14:16">
      <c r="N101" s="26" t="s">
        <v>1577</v>
      </c>
      <c r="O101" t="s">
        <v>355</v>
      </c>
      <c r="P101" t="s">
        <v>354</v>
      </c>
    </row>
    <row r="102" spans="14:16">
      <c r="N102" s="26" t="s">
        <v>1578</v>
      </c>
      <c r="O102" t="s">
        <v>357</v>
      </c>
      <c r="P102" t="s">
        <v>356</v>
      </c>
    </row>
    <row r="103" spans="14:16">
      <c r="N103" s="26" t="s">
        <v>1579</v>
      </c>
      <c r="O103" t="s">
        <v>359</v>
      </c>
      <c r="P103" t="s">
        <v>358</v>
      </c>
    </row>
    <row r="104" spans="14:16">
      <c r="N104" s="26" t="s">
        <v>1580</v>
      </c>
      <c r="O104" t="s">
        <v>361</v>
      </c>
      <c r="P104" t="s">
        <v>360</v>
      </c>
    </row>
    <row r="105" spans="14:16">
      <c r="N105" s="26" t="s">
        <v>1581</v>
      </c>
      <c r="O105" t="s">
        <v>363</v>
      </c>
      <c r="P105" t="s">
        <v>362</v>
      </c>
    </row>
    <row r="106" spans="14:16">
      <c r="N106" s="26" t="s">
        <v>1582</v>
      </c>
      <c r="O106" t="s">
        <v>365</v>
      </c>
      <c r="P106" t="s">
        <v>364</v>
      </c>
    </row>
    <row r="107" spans="14:16">
      <c r="N107" s="26" t="s">
        <v>1583</v>
      </c>
      <c r="O107" t="s">
        <v>367</v>
      </c>
      <c r="P107" t="s">
        <v>366</v>
      </c>
    </row>
    <row r="108" spans="14:16">
      <c r="N108" s="26" t="s">
        <v>1584</v>
      </c>
      <c r="O108" t="s">
        <v>369</v>
      </c>
      <c r="P108" t="s">
        <v>368</v>
      </c>
    </row>
    <row r="109" spans="14:16">
      <c r="N109" s="26" t="s">
        <v>1585</v>
      </c>
      <c r="O109" t="s">
        <v>371</v>
      </c>
      <c r="P109" t="s">
        <v>370</v>
      </c>
    </row>
    <row r="110" spans="14:16">
      <c r="N110" s="26" t="s">
        <v>1586</v>
      </c>
      <c r="O110" t="s">
        <v>1523</v>
      </c>
      <c r="P110" s="255" t="s">
        <v>1514</v>
      </c>
    </row>
    <row r="111" spans="14:16">
      <c r="N111" s="26" t="s">
        <v>1587</v>
      </c>
      <c r="O111" t="s">
        <v>1524</v>
      </c>
      <c r="P111" s="255" t="s">
        <v>1463</v>
      </c>
    </row>
    <row r="112" spans="14:16">
      <c r="N112" s="26" t="s">
        <v>1588</v>
      </c>
      <c r="O112" t="s">
        <v>1526</v>
      </c>
      <c r="P112" s="255" t="s">
        <v>1464</v>
      </c>
    </row>
    <row r="113" spans="14:16">
      <c r="N113" s="26" t="s">
        <v>1589</v>
      </c>
      <c r="O113" t="s">
        <v>1527</v>
      </c>
      <c r="P113" s="415" t="s">
        <v>1515</v>
      </c>
    </row>
    <row r="114" spans="14:16">
      <c r="N114" s="26" t="s">
        <v>1590</v>
      </c>
      <c r="O114" t="s">
        <v>1528</v>
      </c>
      <c r="P114" s="415" t="s">
        <v>1516</v>
      </c>
    </row>
    <row r="115" spans="14:16">
      <c r="N115" s="26" t="s">
        <v>1591</v>
      </c>
      <c r="O115" t="s">
        <v>373</v>
      </c>
      <c r="P115" t="s">
        <v>372</v>
      </c>
    </row>
    <row r="116" spans="14:16">
      <c r="N116" s="26" t="s">
        <v>1592</v>
      </c>
      <c r="O116" t="s">
        <v>375</v>
      </c>
      <c r="P116" t="s">
        <v>374</v>
      </c>
    </row>
    <row r="117" spans="14:16">
      <c r="N117" s="26" t="s">
        <v>1593</v>
      </c>
      <c r="O117" t="s">
        <v>377</v>
      </c>
      <c r="P117" t="s">
        <v>376</v>
      </c>
    </row>
    <row r="118" spans="14:16">
      <c r="N118" s="26" t="s">
        <v>1594</v>
      </c>
      <c r="O118" t="s">
        <v>378</v>
      </c>
      <c r="P118" t="s">
        <v>1517</v>
      </c>
    </row>
    <row r="119" spans="14:16">
      <c r="N119" s="26" t="s">
        <v>1595</v>
      </c>
      <c r="O119" t="s">
        <v>1520</v>
      </c>
      <c r="P119" s="255" t="s">
        <v>1465</v>
      </c>
    </row>
    <row r="120" spans="14:16">
      <c r="N120" s="26" t="s">
        <v>1596</v>
      </c>
      <c r="O120" t="s">
        <v>1521</v>
      </c>
      <c r="P120" s="413" t="s">
        <v>1466</v>
      </c>
    </row>
    <row r="121" spans="14:16">
      <c r="N121" s="26" t="s">
        <v>1597</v>
      </c>
      <c r="O121" t="s">
        <v>1522</v>
      </c>
      <c r="P121" s="413" t="s">
        <v>1467</v>
      </c>
    </row>
    <row r="122" spans="14:16">
      <c r="N122" s="26" t="s">
        <v>1598</v>
      </c>
      <c r="O122" t="s">
        <v>1529</v>
      </c>
      <c r="P122" s="413" t="s">
        <v>1468</v>
      </c>
    </row>
    <row r="123" spans="14:16">
      <c r="N123" s="26" t="s">
        <v>1599</v>
      </c>
      <c r="O123" t="s">
        <v>1530</v>
      </c>
      <c r="P123" s="255" t="s">
        <v>1469</v>
      </c>
    </row>
  </sheetData>
  <sheetProtection sheet="1" objects="1" scenarios="1"/>
  <mergeCells count="26">
    <mergeCell ref="U16:W17"/>
    <mergeCell ref="M2:O2"/>
    <mergeCell ref="D16:E16"/>
    <mergeCell ref="D17:E17"/>
    <mergeCell ref="D19:E19"/>
    <mergeCell ref="D15:E15"/>
    <mergeCell ref="D3:E3"/>
    <mergeCell ref="D4:E4"/>
    <mergeCell ref="D5:E5"/>
    <mergeCell ref="D11:E11"/>
    <mergeCell ref="I2:K2"/>
    <mergeCell ref="D12:E12"/>
    <mergeCell ref="D13:E13"/>
    <mergeCell ref="D8:E8"/>
    <mergeCell ref="C2:E2"/>
    <mergeCell ref="S16:T17"/>
    <mergeCell ref="T4:T6"/>
    <mergeCell ref="U7:W7"/>
    <mergeCell ref="U8:W8"/>
    <mergeCell ref="U9:W9"/>
    <mergeCell ref="U10:W10"/>
    <mergeCell ref="S23:S26"/>
    <mergeCell ref="B23:C25"/>
    <mergeCell ref="D23:F25"/>
    <mergeCell ref="D21:E21"/>
    <mergeCell ref="D20:E20"/>
  </mergeCells>
  <phoneticPr fontId="1"/>
  <dataValidations count="3">
    <dataValidation type="list" allowBlank="1" showInputMessage="1" showErrorMessage="1" sqref="D15:E17 D19:E21 D11:E13" xr:uid="{AE53D189-03F6-4611-9589-4DD9184149BD}">
      <formula1>$R$3:$R$17</formula1>
    </dataValidation>
    <dataValidation type="list" allowBlank="1" showInputMessage="1" showErrorMessage="1" sqref="D3:E3" xr:uid="{AF7756BF-8035-470B-ADBA-2185A7FA3F2F}">
      <formula1>$M$4:$M$7</formula1>
    </dataValidation>
    <dataValidation imeMode="halfAlpha" allowBlank="1" showInputMessage="1" showErrorMessage="1" sqref="D8:E9" xr:uid="{5206389F-8401-4AC4-B0E8-6D24B29FFBD4}"/>
  </dataValidations>
  <hyperlinks>
    <hyperlink ref="U16" r:id="rId1" xr:uid="{804CF4B1-E805-432A-9B64-2DC6F2E448B8}"/>
  </hyperlinks>
  <pageMargins left="0.31496062992125984" right="0.11811023622047245" top="0.74803149606299213" bottom="0.74803149606299213" header="0.31496062992125984" footer="0.31496062992125984"/>
  <pageSetup paperSize="9" orientation="portrait" horizontalDpi="4294967294" verticalDpi="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82E7-D538-4BB3-9AE7-27CE41B88C05}">
  <dimension ref="A1:V101"/>
  <sheetViews>
    <sheetView zoomScale="85" zoomScaleNormal="85" workbookViewId="0">
      <pane xSplit="22" ySplit="1" topLeftCell="W2" activePane="bottomRight" state="frozen"/>
      <selection pane="topRight" activeCell="W1" sqref="W1"/>
      <selection pane="bottomLeft" activeCell="A2" sqref="A2"/>
      <selection pane="bottomRight" activeCell="K8" sqref="K8"/>
    </sheetView>
  </sheetViews>
  <sheetFormatPr defaultRowHeight="18"/>
  <cols>
    <col min="1" max="1" width="6.75" customWidth="1"/>
    <col min="4" max="4" width="9" style="5"/>
    <col min="5" max="5" width="12.58203125" style="5" bestFit="1" customWidth="1"/>
    <col min="6" max="6" width="6.33203125" style="5" customWidth="1"/>
    <col min="7" max="9" width="5.58203125" style="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  <col min="262" max="262" width="12.58203125" bestFit="1" customWidth="1"/>
    <col min="518" max="518" width="12.58203125" bestFit="1" customWidth="1"/>
    <col min="774" max="774" width="12.58203125" bestFit="1" customWidth="1"/>
    <col min="1030" max="1030" width="12.58203125" bestFit="1" customWidth="1"/>
    <col min="1286" max="1286" width="12.58203125" bestFit="1" customWidth="1"/>
    <col min="1542" max="1542" width="12.58203125" bestFit="1" customWidth="1"/>
    <col min="1798" max="1798" width="12.58203125" bestFit="1" customWidth="1"/>
    <col min="2054" max="2054" width="12.58203125" bestFit="1" customWidth="1"/>
    <col min="2310" max="2310" width="12.58203125" bestFit="1" customWidth="1"/>
    <col min="2566" max="2566" width="12.58203125" bestFit="1" customWidth="1"/>
    <col min="2822" max="2822" width="12.58203125" bestFit="1" customWidth="1"/>
    <col min="3078" max="3078" width="12.58203125" bestFit="1" customWidth="1"/>
    <col min="3334" max="3334" width="12.58203125" bestFit="1" customWidth="1"/>
    <col min="3590" max="3590" width="12.58203125" bestFit="1" customWidth="1"/>
    <col min="3846" max="3846" width="12.58203125" bestFit="1" customWidth="1"/>
    <col min="4102" max="4102" width="12.58203125" bestFit="1" customWidth="1"/>
    <col min="4358" max="4358" width="12.58203125" bestFit="1" customWidth="1"/>
    <col min="4614" max="4614" width="12.58203125" bestFit="1" customWidth="1"/>
    <col min="4870" max="4870" width="12.58203125" bestFit="1" customWidth="1"/>
    <col min="5126" max="5126" width="12.58203125" bestFit="1" customWidth="1"/>
    <col min="5382" max="5382" width="12.58203125" bestFit="1" customWidth="1"/>
    <col min="5638" max="5638" width="12.58203125" bestFit="1" customWidth="1"/>
    <col min="5894" max="5894" width="12.58203125" bestFit="1" customWidth="1"/>
    <col min="6150" max="6150" width="12.58203125" bestFit="1" customWidth="1"/>
    <col min="6406" max="6406" width="12.58203125" bestFit="1" customWidth="1"/>
    <col min="6662" max="6662" width="12.58203125" bestFit="1" customWidth="1"/>
    <col min="6918" max="6918" width="12.58203125" bestFit="1" customWidth="1"/>
    <col min="7174" max="7174" width="12.58203125" bestFit="1" customWidth="1"/>
    <col min="7430" max="7430" width="12.58203125" bestFit="1" customWidth="1"/>
    <col min="7686" max="7686" width="12.58203125" bestFit="1" customWidth="1"/>
    <col min="7942" max="7942" width="12.58203125" bestFit="1" customWidth="1"/>
    <col min="8198" max="8198" width="12.58203125" bestFit="1" customWidth="1"/>
    <col min="8454" max="8454" width="12.58203125" bestFit="1" customWidth="1"/>
    <col min="8710" max="8710" width="12.58203125" bestFit="1" customWidth="1"/>
    <col min="8966" max="8966" width="12.58203125" bestFit="1" customWidth="1"/>
    <col min="9222" max="9222" width="12.58203125" bestFit="1" customWidth="1"/>
    <col min="9478" max="9478" width="12.58203125" bestFit="1" customWidth="1"/>
    <col min="9734" max="9734" width="12.58203125" bestFit="1" customWidth="1"/>
    <col min="9990" max="9990" width="12.58203125" bestFit="1" customWidth="1"/>
    <col min="10246" max="10246" width="12.58203125" bestFit="1" customWidth="1"/>
    <col min="10502" max="10502" width="12.58203125" bestFit="1" customWidth="1"/>
    <col min="10758" max="10758" width="12.58203125" bestFit="1" customWidth="1"/>
    <col min="11014" max="11014" width="12.58203125" bestFit="1" customWidth="1"/>
    <col min="11270" max="11270" width="12.58203125" bestFit="1" customWidth="1"/>
    <col min="11526" max="11526" width="12.58203125" bestFit="1" customWidth="1"/>
    <col min="11782" max="11782" width="12.58203125" bestFit="1" customWidth="1"/>
    <col min="12038" max="12038" width="12.58203125" bestFit="1" customWidth="1"/>
    <col min="12294" max="12294" width="12.58203125" bestFit="1" customWidth="1"/>
    <col min="12550" max="12550" width="12.58203125" bestFit="1" customWidth="1"/>
    <col min="12806" max="12806" width="12.58203125" bestFit="1" customWidth="1"/>
    <col min="13062" max="13062" width="12.58203125" bestFit="1" customWidth="1"/>
    <col min="13318" max="13318" width="12.58203125" bestFit="1" customWidth="1"/>
    <col min="13574" max="13574" width="12.58203125" bestFit="1" customWidth="1"/>
    <col min="13830" max="13830" width="12.58203125" bestFit="1" customWidth="1"/>
    <col min="14086" max="14086" width="12.58203125" bestFit="1" customWidth="1"/>
    <col min="14342" max="14342" width="12.58203125" bestFit="1" customWidth="1"/>
    <col min="14598" max="14598" width="12.58203125" bestFit="1" customWidth="1"/>
    <col min="14854" max="14854" width="12.58203125" bestFit="1" customWidth="1"/>
    <col min="15110" max="15110" width="12.58203125" bestFit="1" customWidth="1"/>
    <col min="15366" max="15366" width="12.58203125" bestFit="1" customWidth="1"/>
    <col min="15622" max="15622" width="12.58203125" bestFit="1" customWidth="1"/>
    <col min="15878" max="15878" width="12.58203125" bestFit="1" customWidth="1"/>
    <col min="16134" max="16134" width="12.58203125" bestFit="1" customWidth="1"/>
  </cols>
  <sheetData>
    <row r="1" spans="1:22" s="3" customFormat="1" ht="15" customHeight="1">
      <c r="A1" s="244" t="s">
        <v>53</v>
      </c>
      <c r="B1" s="245" t="s">
        <v>54</v>
      </c>
      <c r="C1" s="245" t="s">
        <v>55</v>
      </c>
      <c r="D1" s="245" t="s">
        <v>56</v>
      </c>
      <c r="E1" s="245" t="s">
        <v>57</v>
      </c>
      <c r="F1" s="246" t="s">
        <v>58</v>
      </c>
      <c r="G1" s="14" t="s">
        <v>59</v>
      </c>
      <c r="H1" s="15" t="s">
        <v>60</v>
      </c>
      <c r="I1" s="15" t="s">
        <v>61</v>
      </c>
      <c r="J1" s="13" t="s">
        <v>62</v>
      </c>
      <c r="K1" s="13" t="s">
        <v>63</v>
      </c>
      <c r="L1" s="10" t="s">
        <v>64</v>
      </c>
      <c r="M1" s="10" t="s">
        <v>65</v>
      </c>
      <c r="N1" s="219" t="s">
        <v>66</v>
      </c>
      <c r="O1" s="11" t="s">
        <v>67</v>
      </c>
      <c r="P1" s="12" t="s">
        <v>68</v>
      </c>
      <c r="Q1" s="468">
        <f>D2</f>
        <v>0</v>
      </c>
      <c r="R1" s="468"/>
      <c r="S1" s="9" t="s">
        <v>69</v>
      </c>
      <c r="T1" s="9">
        <f>E2</f>
        <v>0</v>
      </c>
      <c r="U1" s="16"/>
      <c r="V1" s="16"/>
    </row>
    <row r="2" spans="1:22" ht="15" customHeight="1">
      <c r="A2" s="416"/>
      <c r="B2" s="106"/>
      <c r="C2" s="106"/>
      <c r="D2" s="104"/>
      <c r="E2" s="104"/>
      <c r="F2" s="104"/>
      <c r="G2" s="104"/>
      <c r="H2" s="104"/>
      <c r="I2" s="104"/>
      <c r="J2" s="106"/>
      <c r="K2" s="106"/>
      <c r="L2" s="106"/>
      <c r="M2" s="106"/>
      <c r="N2" s="106"/>
      <c r="O2" s="106"/>
      <c r="P2" s="6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18">
        <f>O2</f>
        <v>0</v>
      </c>
    </row>
    <row r="3" spans="1:22" ht="15" customHeight="1">
      <c r="A3" s="416"/>
      <c r="B3" s="106"/>
      <c r="C3" s="106"/>
      <c r="D3" s="104"/>
      <c r="E3" s="104"/>
      <c r="F3" s="104"/>
      <c r="G3" s="104"/>
      <c r="H3" s="104"/>
      <c r="I3" s="104"/>
      <c r="J3" s="106"/>
      <c r="K3" s="106"/>
      <c r="L3" s="106"/>
      <c r="M3" s="106"/>
      <c r="N3" s="106"/>
      <c r="O3" s="106"/>
      <c r="P3" s="6" t="str">
        <f t="shared" ref="P3" si="0">B3&amp;" "&amp;C3</f>
        <v xml:space="preserve"> </v>
      </c>
      <c r="Q3">
        <f t="shared" ref="Q3" si="1">A3</f>
        <v>0</v>
      </c>
      <c r="R3">
        <f t="shared" ref="R3" si="2">F3</f>
        <v>0</v>
      </c>
      <c r="S3" s="4" t="str">
        <f t="shared" ref="S3" si="3">J3&amp;" "&amp;K3</f>
        <v xml:space="preserve"> </v>
      </c>
      <c r="T3" s="4" t="str">
        <f t="shared" ref="T3" si="4">L3&amp;" "&amp;M3</f>
        <v xml:space="preserve"> </v>
      </c>
      <c r="U3" t="str">
        <f t="shared" ref="U3" si="5">LEFT(N3,4)</f>
        <v/>
      </c>
      <c r="V3" s="18">
        <f t="shared" ref="V3" si="6">O3</f>
        <v>0</v>
      </c>
    </row>
    <row r="4" spans="1:22" ht="15" customHeight="1">
      <c r="A4" s="416"/>
      <c r="B4" s="106"/>
      <c r="C4" s="106"/>
      <c r="D4" s="104"/>
      <c r="E4" s="104"/>
      <c r="F4" s="104"/>
      <c r="G4" s="104"/>
      <c r="H4" s="104"/>
      <c r="I4" s="104"/>
      <c r="J4" s="106"/>
      <c r="K4" s="106"/>
      <c r="L4" s="106"/>
      <c r="M4" s="106"/>
      <c r="N4" s="106"/>
      <c r="O4" s="106"/>
      <c r="P4" s="6" t="str">
        <f t="shared" ref="P4:P5" si="7">B4&amp;" "&amp;C4</f>
        <v xml:space="preserve"> </v>
      </c>
      <c r="Q4">
        <f t="shared" ref="Q4:Q5" si="8">A4</f>
        <v>0</v>
      </c>
      <c r="R4">
        <f t="shared" ref="R4:R5" si="9">F4</f>
        <v>0</v>
      </c>
      <c r="S4" s="4" t="str">
        <f t="shared" ref="S4:S5" si="10">J4&amp;" "&amp;K4</f>
        <v xml:space="preserve"> </v>
      </c>
      <c r="T4" s="4" t="str">
        <f t="shared" ref="T4:T5" si="11">L4&amp;" "&amp;M4</f>
        <v xml:space="preserve"> </v>
      </c>
      <c r="U4" t="str">
        <f t="shared" ref="U4:U5" si="12">LEFT(N4,4)</f>
        <v/>
      </c>
      <c r="V4" s="18">
        <f t="shared" ref="V4:V5" si="13">O4</f>
        <v>0</v>
      </c>
    </row>
    <row r="5" spans="1:22" ht="15" customHeight="1">
      <c r="A5" s="416"/>
      <c r="B5" s="106"/>
      <c r="C5" s="106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6" t="str">
        <f t="shared" si="7"/>
        <v xml:space="preserve"> </v>
      </c>
      <c r="Q5">
        <f t="shared" si="8"/>
        <v>0</v>
      </c>
      <c r="R5">
        <f t="shared" si="9"/>
        <v>0</v>
      </c>
      <c r="S5" s="4" t="str">
        <f t="shared" si="10"/>
        <v xml:space="preserve"> </v>
      </c>
      <c r="T5" s="4" t="str">
        <f t="shared" si="11"/>
        <v xml:space="preserve"> </v>
      </c>
      <c r="U5" t="str">
        <f t="shared" si="12"/>
        <v/>
      </c>
      <c r="V5" s="18">
        <f t="shared" si="13"/>
        <v>0</v>
      </c>
    </row>
    <row r="6" spans="1:22" ht="15" customHeight="1">
      <c r="A6" s="416"/>
      <c r="B6" s="106"/>
      <c r="C6" s="106"/>
      <c r="D6" s="104"/>
      <c r="E6" s="104"/>
      <c r="F6" s="104"/>
      <c r="G6" s="104"/>
      <c r="H6" s="104"/>
      <c r="I6" s="104"/>
      <c r="J6" s="106"/>
      <c r="K6" s="106"/>
      <c r="L6" s="106"/>
      <c r="M6" s="106"/>
      <c r="N6" s="106"/>
      <c r="O6" s="106"/>
      <c r="P6" s="6" t="str">
        <f t="shared" ref="P6:P9" si="14">B6&amp;" "&amp;C6</f>
        <v xml:space="preserve"> </v>
      </c>
      <c r="Q6">
        <f t="shared" ref="Q6:Q9" si="15">A6</f>
        <v>0</v>
      </c>
      <c r="R6">
        <f t="shared" ref="R6:R9" si="16">F6</f>
        <v>0</v>
      </c>
      <c r="S6" s="4" t="str">
        <f t="shared" ref="S6:S9" si="17">J6&amp;" "&amp;K6</f>
        <v xml:space="preserve"> </v>
      </c>
      <c r="T6" s="4" t="str">
        <f t="shared" ref="T6:T9" si="18">L6&amp;" "&amp;M6</f>
        <v xml:space="preserve"> </v>
      </c>
      <c r="U6" t="str">
        <f t="shared" ref="U6:U9" si="19">LEFT(N6,4)</f>
        <v/>
      </c>
      <c r="V6" s="18">
        <f t="shared" ref="V6:V9" si="20">O6</f>
        <v>0</v>
      </c>
    </row>
    <row r="7" spans="1:22" ht="15" customHeight="1">
      <c r="A7" s="416"/>
      <c r="B7" s="106"/>
      <c r="C7" s="106"/>
      <c r="D7" s="104"/>
      <c r="E7" s="104"/>
      <c r="F7" s="104"/>
      <c r="G7" s="104"/>
      <c r="H7" s="104"/>
      <c r="I7" s="104"/>
      <c r="J7" s="106"/>
      <c r="K7" s="106"/>
      <c r="L7" s="106"/>
      <c r="M7" s="106"/>
      <c r="N7" s="106"/>
      <c r="O7" s="106"/>
      <c r="P7" s="6" t="str">
        <f t="shared" si="14"/>
        <v xml:space="preserve"> </v>
      </c>
      <c r="Q7">
        <f t="shared" si="15"/>
        <v>0</v>
      </c>
      <c r="R7">
        <f t="shared" si="16"/>
        <v>0</v>
      </c>
      <c r="S7" s="4" t="str">
        <f t="shared" si="17"/>
        <v xml:space="preserve"> </v>
      </c>
      <c r="T7" s="4" t="str">
        <f t="shared" si="18"/>
        <v xml:space="preserve"> </v>
      </c>
      <c r="U7" t="str">
        <f t="shared" si="19"/>
        <v/>
      </c>
      <c r="V7" s="18">
        <f t="shared" si="20"/>
        <v>0</v>
      </c>
    </row>
    <row r="8" spans="1:22" ht="15" customHeight="1">
      <c r="A8" s="416"/>
      <c r="B8" s="106"/>
      <c r="C8" s="106"/>
      <c r="D8" s="104"/>
      <c r="E8" s="104"/>
      <c r="F8" s="104"/>
      <c r="G8" s="104"/>
      <c r="H8" s="104"/>
      <c r="I8" s="104"/>
      <c r="J8" s="106"/>
      <c r="K8" s="106"/>
      <c r="L8" s="106"/>
      <c r="M8" s="106"/>
      <c r="N8" s="106"/>
      <c r="O8" s="106"/>
      <c r="P8" s="6" t="str">
        <f t="shared" si="14"/>
        <v xml:space="preserve"> </v>
      </c>
      <c r="Q8">
        <f t="shared" si="15"/>
        <v>0</v>
      </c>
      <c r="R8">
        <f t="shared" si="16"/>
        <v>0</v>
      </c>
      <c r="S8" s="4" t="str">
        <f t="shared" si="17"/>
        <v xml:space="preserve"> </v>
      </c>
      <c r="T8" s="4" t="str">
        <f t="shared" si="18"/>
        <v xml:space="preserve"> </v>
      </c>
      <c r="U8" t="str">
        <f t="shared" si="19"/>
        <v/>
      </c>
      <c r="V8" s="18">
        <f t="shared" si="20"/>
        <v>0</v>
      </c>
    </row>
    <row r="9" spans="1:22" ht="15" customHeight="1">
      <c r="A9" s="416"/>
      <c r="B9" s="106"/>
      <c r="C9" s="106"/>
      <c r="D9" s="104"/>
      <c r="E9" s="104"/>
      <c r="F9" s="104"/>
      <c r="G9" s="104"/>
      <c r="H9" s="104"/>
      <c r="I9" s="104"/>
      <c r="J9" s="106"/>
      <c r="K9" s="106"/>
      <c r="L9" s="106"/>
      <c r="M9" s="106"/>
      <c r="N9" s="106"/>
      <c r="O9" s="106"/>
      <c r="P9" s="6" t="str">
        <f t="shared" si="14"/>
        <v xml:space="preserve"> </v>
      </c>
      <c r="Q9">
        <f t="shared" si="15"/>
        <v>0</v>
      </c>
      <c r="R9">
        <f t="shared" si="16"/>
        <v>0</v>
      </c>
      <c r="S9" s="4" t="str">
        <f t="shared" si="17"/>
        <v xml:space="preserve"> </v>
      </c>
      <c r="T9" s="4" t="str">
        <f t="shared" si="18"/>
        <v xml:space="preserve"> </v>
      </c>
      <c r="U9" t="str">
        <f t="shared" si="19"/>
        <v/>
      </c>
      <c r="V9" s="18">
        <f t="shared" si="20"/>
        <v>0</v>
      </c>
    </row>
    <row r="10" spans="1:22" ht="15" customHeight="1">
      <c r="A10" s="416"/>
      <c r="B10" s="105"/>
      <c r="C10" s="105"/>
      <c r="D10" s="104"/>
      <c r="E10" s="417"/>
      <c r="F10" s="104"/>
      <c r="G10" s="104"/>
      <c r="H10" s="104"/>
      <c r="I10" s="104"/>
      <c r="J10" s="418"/>
      <c r="K10" s="418"/>
      <c r="L10" s="106"/>
      <c r="M10" s="106"/>
      <c r="N10" s="106"/>
      <c r="O10" s="106"/>
      <c r="P10" s="6" t="str">
        <f t="shared" ref="P10:P73" si="21">B10&amp;" "&amp;C10</f>
        <v xml:space="preserve"> </v>
      </c>
      <c r="Q10">
        <f t="shared" ref="Q10:Q73" si="22">A10</f>
        <v>0</v>
      </c>
      <c r="R10">
        <f t="shared" ref="R10:R73" si="23">F10</f>
        <v>0</v>
      </c>
      <c r="S10" s="4" t="str">
        <f t="shared" ref="S10:S73" si="24">J10&amp;" "&amp;K10</f>
        <v xml:space="preserve"> </v>
      </c>
      <c r="T10" s="4" t="str">
        <f t="shared" ref="T10:T73" si="25">L10&amp;" "&amp;M10</f>
        <v xml:space="preserve"> </v>
      </c>
      <c r="U10" t="str">
        <f t="shared" ref="U10:U73" si="26">LEFT(N10,4)</f>
        <v/>
      </c>
      <c r="V10" s="18">
        <f t="shared" ref="V10:V73" si="27">O10</f>
        <v>0</v>
      </c>
    </row>
    <row r="11" spans="1:22" ht="15" customHeight="1">
      <c r="A11" s="416"/>
      <c r="B11" s="106"/>
      <c r="C11" s="106"/>
      <c r="D11" s="104"/>
      <c r="E11" s="104"/>
      <c r="F11" s="104"/>
      <c r="G11" s="104"/>
      <c r="H11" s="104"/>
      <c r="I11" s="104"/>
      <c r="J11" s="106"/>
      <c r="K11" s="106"/>
      <c r="L11" s="106"/>
      <c r="M11" s="106"/>
      <c r="N11" s="106"/>
      <c r="O11" s="106"/>
      <c r="P11" s="6" t="str">
        <f t="shared" si="21"/>
        <v xml:space="preserve"> </v>
      </c>
      <c r="Q11">
        <f t="shared" si="22"/>
        <v>0</v>
      </c>
      <c r="R11">
        <f t="shared" si="23"/>
        <v>0</v>
      </c>
      <c r="S11" s="4" t="str">
        <f t="shared" si="24"/>
        <v xml:space="preserve"> </v>
      </c>
      <c r="T11" s="4" t="str">
        <f t="shared" si="25"/>
        <v xml:space="preserve"> </v>
      </c>
      <c r="U11" t="str">
        <f t="shared" si="26"/>
        <v/>
      </c>
      <c r="V11" s="18">
        <f t="shared" si="27"/>
        <v>0</v>
      </c>
    </row>
    <row r="12" spans="1:22" ht="15" customHeight="1">
      <c r="A12" s="416"/>
      <c r="B12" s="106"/>
      <c r="C12" s="106"/>
      <c r="D12" s="104"/>
      <c r="E12" s="104"/>
      <c r="F12" s="104"/>
      <c r="G12" s="104"/>
      <c r="H12" s="104"/>
      <c r="I12" s="104"/>
      <c r="J12" s="106"/>
      <c r="K12" s="106"/>
      <c r="L12" s="106"/>
      <c r="M12" s="106"/>
      <c r="N12" s="106"/>
      <c r="O12" s="106"/>
      <c r="P12" s="6" t="str">
        <f t="shared" si="21"/>
        <v xml:space="preserve"> </v>
      </c>
      <c r="Q12">
        <f t="shared" si="22"/>
        <v>0</v>
      </c>
      <c r="R12">
        <f t="shared" si="23"/>
        <v>0</v>
      </c>
      <c r="S12" s="4" t="str">
        <f t="shared" si="24"/>
        <v xml:space="preserve"> </v>
      </c>
      <c r="T12" s="4" t="str">
        <f t="shared" si="25"/>
        <v xml:space="preserve"> </v>
      </c>
      <c r="U12" t="str">
        <f t="shared" si="26"/>
        <v/>
      </c>
      <c r="V12" s="18">
        <f t="shared" si="27"/>
        <v>0</v>
      </c>
    </row>
    <row r="13" spans="1:22" ht="15" customHeight="1">
      <c r="A13" s="416"/>
      <c r="B13" s="106"/>
      <c r="C13" s="106"/>
      <c r="D13" s="104"/>
      <c r="E13" s="104"/>
      <c r="F13" s="104"/>
      <c r="G13" s="104"/>
      <c r="H13" s="104"/>
      <c r="I13" s="104"/>
      <c r="J13" s="106"/>
      <c r="K13" s="106"/>
      <c r="L13" s="106"/>
      <c r="M13" s="106"/>
      <c r="N13" s="106"/>
      <c r="O13" s="106"/>
      <c r="P13" s="6" t="str">
        <f t="shared" si="21"/>
        <v xml:space="preserve"> </v>
      </c>
      <c r="Q13">
        <f t="shared" si="22"/>
        <v>0</v>
      </c>
      <c r="R13">
        <f t="shared" si="23"/>
        <v>0</v>
      </c>
      <c r="S13" s="4" t="str">
        <f t="shared" si="24"/>
        <v xml:space="preserve"> </v>
      </c>
      <c r="T13" s="4" t="str">
        <f t="shared" si="25"/>
        <v xml:space="preserve"> </v>
      </c>
      <c r="U13" t="str">
        <f t="shared" si="26"/>
        <v/>
      </c>
      <c r="V13" s="18">
        <f t="shared" si="27"/>
        <v>0</v>
      </c>
    </row>
    <row r="14" spans="1:22" ht="15" customHeight="1">
      <c r="A14" s="416"/>
      <c r="B14" s="106"/>
      <c r="C14" s="106"/>
      <c r="D14" s="104"/>
      <c r="E14" s="104"/>
      <c r="F14" s="104"/>
      <c r="G14" s="104"/>
      <c r="H14" s="104"/>
      <c r="I14" s="104"/>
      <c r="J14" s="106"/>
      <c r="K14" s="106"/>
      <c r="L14" s="106"/>
      <c r="M14" s="106"/>
      <c r="N14" s="106"/>
      <c r="O14" s="106"/>
      <c r="P14" s="6" t="str">
        <f t="shared" si="21"/>
        <v xml:space="preserve"> </v>
      </c>
      <c r="Q14">
        <f t="shared" si="22"/>
        <v>0</v>
      </c>
      <c r="R14">
        <f t="shared" si="23"/>
        <v>0</v>
      </c>
      <c r="S14" s="4" t="str">
        <f t="shared" si="24"/>
        <v xml:space="preserve"> </v>
      </c>
      <c r="T14" s="4" t="str">
        <f t="shared" si="25"/>
        <v xml:space="preserve"> </v>
      </c>
      <c r="U14" t="str">
        <f t="shared" si="26"/>
        <v/>
      </c>
      <c r="V14" s="18">
        <f t="shared" si="27"/>
        <v>0</v>
      </c>
    </row>
    <row r="15" spans="1:22" ht="15" customHeight="1">
      <c r="A15" s="416"/>
      <c r="B15" s="106"/>
      <c r="C15" s="106"/>
      <c r="D15" s="104"/>
      <c r="E15" s="104"/>
      <c r="F15" s="104"/>
      <c r="G15" s="104"/>
      <c r="H15" s="104"/>
      <c r="I15" s="104"/>
      <c r="J15" s="106"/>
      <c r="K15" s="106"/>
      <c r="L15" s="106"/>
      <c r="M15" s="106"/>
      <c r="N15" s="106"/>
      <c r="O15" s="106"/>
      <c r="P15" s="6" t="str">
        <f t="shared" si="21"/>
        <v xml:space="preserve"> </v>
      </c>
      <c r="Q15">
        <f t="shared" si="22"/>
        <v>0</v>
      </c>
      <c r="R15">
        <f t="shared" si="23"/>
        <v>0</v>
      </c>
      <c r="S15" s="4" t="str">
        <f t="shared" si="24"/>
        <v xml:space="preserve"> </v>
      </c>
      <c r="T15" s="4" t="str">
        <f t="shared" si="25"/>
        <v xml:space="preserve"> </v>
      </c>
      <c r="U15" t="str">
        <f t="shared" si="26"/>
        <v/>
      </c>
      <c r="V15" s="18">
        <f t="shared" si="27"/>
        <v>0</v>
      </c>
    </row>
    <row r="16" spans="1:22" ht="15" customHeight="1">
      <c r="A16" s="416"/>
      <c r="B16" s="106"/>
      <c r="C16" s="106"/>
      <c r="D16" s="104"/>
      <c r="E16" s="104"/>
      <c r="F16" s="104"/>
      <c r="G16" s="104"/>
      <c r="H16" s="104"/>
      <c r="I16" s="104"/>
      <c r="J16" s="106"/>
      <c r="K16" s="106"/>
      <c r="L16" s="106"/>
      <c r="M16" s="106"/>
      <c r="N16" s="106"/>
      <c r="O16" s="106"/>
      <c r="P16" s="6" t="str">
        <f t="shared" si="21"/>
        <v xml:space="preserve"> </v>
      </c>
      <c r="Q16">
        <f t="shared" si="22"/>
        <v>0</v>
      </c>
      <c r="R16">
        <f t="shared" si="23"/>
        <v>0</v>
      </c>
      <c r="S16" s="4" t="str">
        <f t="shared" si="24"/>
        <v xml:space="preserve"> </v>
      </c>
      <c r="T16" s="4" t="str">
        <f t="shared" si="25"/>
        <v xml:space="preserve"> </v>
      </c>
      <c r="U16" t="str">
        <f t="shared" si="26"/>
        <v/>
      </c>
      <c r="V16" s="18">
        <f t="shared" si="27"/>
        <v>0</v>
      </c>
    </row>
    <row r="17" spans="1:22" ht="15" customHeight="1">
      <c r="A17" s="416"/>
      <c r="B17" s="106"/>
      <c r="C17" s="106"/>
      <c r="D17" s="104"/>
      <c r="E17" s="104"/>
      <c r="F17" s="104"/>
      <c r="G17" s="104"/>
      <c r="H17" s="104"/>
      <c r="I17" s="104"/>
      <c r="J17" s="106"/>
      <c r="K17" s="106"/>
      <c r="L17" s="106"/>
      <c r="M17" s="106"/>
      <c r="N17" s="106"/>
      <c r="O17" s="106"/>
      <c r="P17" s="6" t="str">
        <f t="shared" si="21"/>
        <v xml:space="preserve"> </v>
      </c>
      <c r="Q17">
        <f t="shared" si="22"/>
        <v>0</v>
      </c>
      <c r="R17">
        <f t="shared" si="23"/>
        <v>0</v>
      </c>
      <c r="S17" s="4" t="str">
        <f t="shared" si="24"/>
        <v xml:space="preserve"> </v>
      </c>
      <c r="T17" s="4" t="str">
        <f t="shared" si="25"/>
        <v xml:space="preserve"> </v>
      </c>
      <c r="U17" t="str">
        <f t="shared" si="26"/>
        <v/>
      </c>
      <c r="V17" s="18">
        <f t="shared" si="27"/>
        <v>0</v>
      </c>
    </row>
    <row r="18" spans="1:22" ht="15" customHeight="1">
      <c r="A18" s="416"/>
      <c r="B18" s="106"/>
      <c r="C18" s="106"/>
      <c r="D18" s="104"/>
      <c r="E18" s="104"/>
      <c r="F18" s="104"/>
      <c r="G18" s="104"/>
      <c r="H18" s="104"/>
      <c r="I18" s="104"/>
      <c r="J18" s="106"/>
      <c r="K18" s="106"/>
      <c r="L18" s="106"/>
      <c r="M18" s="106"/>
      <c r="N18" s="106"/>
      <c r="O18" s="106"/>
      <c r="P18" s="6" t="str">
        <f t="shared" si="21"/>
        <v xml:space="preserve"> </v>
      </c>
      <c r="Q18">
        <f t="shared" si="22"/>
        <v>0</v>
      </c>
      <c r="R18">
        <f t="shared" si="23"/>
        <v>0</v>
      </c>
      <c r="S18" s="4" t="str">
        <f t="shared" si="24"/>
        <v xml:space="preserve"> </v>
      </c>
      <c r="T18" s="4" t="str">
        <f t="shared" si="25"/>
        <v xml:space="preserve"> </v>
      </c>
      <c r="U18" t="str">
        <f t="shared" si="26"/>
        <v/>
      </c>
      <c r="V18" s="18">
        <f t="shared" si="27"/>
        <v>0</v>
      </c>
    </row>
    <row r="19" spans="1:22" ht="15" customHeight="1">
      <c r="A19" s="416"/>
      <c r="B19" s="106"/>
      <c r="C19" s="106"/>
      <c r="D19" s="104"/>
      <c r="E19" s="104"/>
      <c r="F19" s="104"/>
      <c r="G19" s="104"/>
      <c r="H19" s="104"/>
      <c r="I19" s="104"/>
      <c r="J19" s="106"/>
      <c r="K19" s="106"/>
      <c r="L19" s="106"/>
      <c r="M19" s="106"/>
      <c r="N19" s="106"/>
      <c r="O19" s="106"/>
      <c r="P19" s="6" t="str">
        <f t="shared" si="21"/>
        <v xml:space="preserve"> </v>
      </c>
      <c r="Q19">
        <f t="shared" si="22"/>
        <v>0</v>
      </c>
      <c r="R19">
        <f t="shared" si="23"/>
        <v>0</v>
      </c>
      <c r="S19" s="4" t="str">
        <f t="shared" si="24"/>
        <v xml:space="preserve"> </v>
      </c>
      <c r="T19" s="4" t="str">
        <f t="shared" si="25"/>
        <v xml:space="preserve"> </v>
      </c>
      <c r="U19" t="str">
        <f t="shared" si="26"/>
        <v/>
      </c>
      <c r="V19" s="18">
        <f t="shared" si="27"/>
        <v>0</v>
      </c>
    </row>
    <row r="20" spans="1:22" ht="15" customHeight="1">
      <c r="A20" s="416"/>
      <c r="B20" s="106"/>
      <c r="C20" s="106"/>
      <c r="D20" s="104"/>
      <c r="E20" s="104"/>
      <c r="F20" s="104"/>
      <c r="G20" s="104"/>
      <c r="H20" s="104"/>
      <c r="I20" s="104"/>
      <c r="J20" s="106"/>
      <c r="K20" s="106"/>
      <c r="L20" s="106"/>
      <c r="M20" s="106"/>
      <c r="N20" s="106"/>
      <c r="O20" s="106"/>
      <c r="P20" s="6" t="str">
        <f t="shared" si="21"/>
        <v xml:space="preserve"> </v>
      </c>
      <c r="Q20">
        <f t="shared" si="22"/>
        <v>0</v>
      </c>
      <c r="R20">
        <f t="shared" si="23"/>
        <v>0</v>
      </c>
      <c r="S20" s="4" t="str">
        <f t="shared" si="24"/>
        <v xml:space="preserve"> </v>
      </c>
      <c r="T20" s="4" t="str">
        <f t="shared" si="25"/>
        <v xml:space="preserve"> </v>
      </c>
      <c r="U20" t="str">
        <f t="shared" si="26"/>
        <v/>
      </c>
      <c r="V20" s="18">
        <f t="shared" si="27"/>
        <v>0</v>
      </c>
    </row>
    <row r="21" spans="1:22" ht="15" customHeight="1">
      <c r="A21" s="416"/>
      <c r="B21" s="106"/>
      <c r="C21" s="106"/>
      <c r="D21" s="104"/>
      <c r="E21" s="104"/>
      <c r="F21" s="104"/>
      <c r="G21" s="104"/>
      <c r="H21" s="104"/>
      <c r="I21" s="104"/>
      <c r="J21" s="106"/>
      <c r="K21" s="106"/>
      <c r="L21" s="106"/>
      <c r="M21" s="106"/>
      <c r="N21" s="106"/>
      <c r="O21" s="106"/>
      <c r="P21" s="6" t="str">
        <f t="shared" si="21"/>
        <v xml:space="preserve"> </v>
      </c>
      <c r="Q21">
        <f t="shared" si="22"/>
        <v>0</v>
      </c>
      <c r="R21">
        <f t="shared" si="23"/>
        <v>0</v>
      </c>
      <c r="S21" s="4" t="str">
        <f t="shared" si="24"/>
        <v xml:space="preserve"> </v>
      </c>
      <c r="T21" s="4" t="str">
        <f t="shared" si="25"/>
        <v xml:space="preserve"> </v>
      </c>
      <c r="U21" t="str">
        <f t="shared" si="26"/>
        <v/>
      </c>
      <c r="V21" s="18">
        <f t="shared" si="27"/>
        <v>0</v>
      </c>
    </row>
    <row r="22" spans="1:22" ht="15" customHeight="1">
      <c r="A22" s="416"/>
      <c r="B22" s="106"/>
      <c r="C22" s="106"/>
      <c r="D22" s="104"/>
      <c r="E22" s="104"/>
      <c r="F22" s="104"/>
      <c r="G22" s="104"/>
      <c r="H22" s="104"/>
      <c r="I22" s="104"/>
      <c r="J22" s="106"/>
      <c r="K22" s="106"/>
      <c r="L22" s="106"/>
      <c r="M22" s="106"/>
      <c r="N22" s="106"/>
      <c r="O22" s="106"/>
      <c r="P22" s="6" t="str">
        <f t="shared" si="21"/>
        <v xml:space="preserve"> </v>
      </c>
      <c r="Q22">
        <f t="shared" si="22"/>
        <v>0</v>
      </c>
      <c r="R22">
        <f t="shared" si="23"/>
        <v>0</v>
      </c>
      <c r="S22" s="4" t="str">
        <f t="shared" si="24"/>
        <v xml:space="preserve"> </v>
      </c>
      <c r="T22" s="4" t="str">
        <f t="shared" si="25"/>
        <v xml:space="preserve"> </v>
      </c>
      <c r="U22" t="str">
        <f t="shared" si="26"/>
        <v/>
      </c>
      <c r="V22" s="18">
        <f t="shared" si="27"/>
        <v>0</v>
      </c>
    </row>
    <row r="23" spans="1:22" ht="15" customHeight="1">
      <c r="A23" s="106"/>
      <c r="B23" s="106"/>
      <c r="C23" s="106"/>
      <c r="D23" s="104"/>
      <c r="E23" s="104"/>
      <c r="F23" s="104"/>
      <c r="G23" s="104"/>
      <c r="H23" s="104"/>
      <c r="I23" s="104"/>
      <c r="J23" s="106"/>
      <c r="K23" s="106"/>
      <c r="L23" s="106"/>
      <c r="M23" s="106"/>
      <c r="N23" s="106"/>
      <c r="O23" s="106"/>
      <c r="P23" s="6" t="str">
        <f t="shared" si="21"/>
        <v xml:space="preserve"> </v>
      </c>
      <c r="Q23">
        <f t="shared" si="22"/>
        <v>0</v>
      </c>
      <c r="R23">
        <f t="shared" si="23"/>
        <v>0</v>
      </c>
      <c r="S23" s="4" t="str">
        <f t="shared" si="24"/>
        <v xml:space="preserve"> </v>
      </c>
      <c r="T23" s="4" t="str">
        <f t="shared" si="25"/>
        <v xml:space="preserve"> </v>
      </c>
      <c r="U23" t="str">
        <f t="shared" si="26"/>
        <v/>
      </c>
      <c r="V23" s="18">
        <f t="shared" si="27"/>
        <v>0</v>
      </c>
    </row>
    <row r="24" spans="1:22" ht="15" customHeight="1">
      <c r="A24" s="106"/>
      <c r="B24" s="106"/>
      <c r="C24" s="106"/>
      <c r="D24" s="104"/>
      <c r="E24" s="104"/>
      <c r="F24" s="104"/>
      <c r="G24" s="104"/>
      <c r="H24" s="104"/>
      <c r="I24" s="104"/>
      <c r="J24" s="106"/>
      <c r="K24" s="106"/>
      <c r="L24" s="106"/>
      <c r="M24" s="106"/>
      <c r="N24" s="106"/>
      <c r="O24" s="106" t="str">
        <f t="shared" ref="O24:O66" si="28">IF(A24="","","JPN")</f>
        <v/>
      </c>
      <c r="P24" s="6" t="str">
        <f t="shared" si="21"/>
        <v xml:space="preserve"> </v>
      </c>
      <c r="Q24">
        <f t="shared" si="22"/>
        <v>0</v>
      </c>
      <c r="R24">
        <f t="shared" si="23"/>
        <v>0</v>
      </c>
      <c r="S24" s="4" t="str">
        <f t="shared" si="24"/>
        <v xml:space="preserve"> </v>
      </c>
      <c r="T24" s="4" t="str">
        <f t="shared" si="25"/>
        <v xml:space="preserve"> </v>
      </c>
      <c r="U24" t="str">
        <f t="shared" si="26"/>
        <v/>
      </c>
      <c r="V24" s="18" t="str">
        <f t="shared" si="27"/>
        <v/>
      </c>
    </row>
    <row r="25" spans="1:22" ht="15" customHeight="1">
      <c r="A25" s="106"/>
      <c r="B25" s="106"/>
      <c r="C25" s="106"/>
      <c r="D25" s="104"/>
      <c r="E25" s="104"/>
      <c r="F25" s="104"/>
      <c r="G25" s="104"/>
      <c r="H25" s="104"/>
      <c r="I25" s="104"/>
      <c r="J25" s="106"/>
      <c r="K25" s="106"/>
      <c r="L25" s="106"/>
      <c r="M25" s="106"/>
      <c r="N25" s="106"/>
      <c r="O25" s="106" t="str">
        <f t="shared" si="28"/>
        <v/>
      </c>
      <c r="P25" s="6" t="str">
        <f t="shared" si="21"/>
        <v xml:space="preserve"> </v>
      </c>
      <c r="Q25">
        <f t="shared" si="22"/>
        <v>0</v>
      </c>
      <c r="R25">
        <f t="shared" si="23"/>
        <v>0</v>
      </c>
      <c r="S25" s="4" t="str">
        <f t="shared" si="24"/>
        <v xml:space="preserve"> </v>
      </c>
      <c r="T25" s="4" t="str">
        <f t="shared" si="25"/>
        <v xml:space="preserve"> </v>
      </c>
      <c r="U25" t="str">
        <f t="shared" si="26"/>
        <v/>
      </c>
      <c r="V25" s="18" t="str">
        <f t="shared" si="27"/>
        <v/>
      </c>
    </row>
    <row r="26" spans="1:22" ht="15" customHeight="1">
      <c r="A26" s="106"/>
      <c r="B26" s="106"/>
      <c r="C26" s="106"/>
      <c r="D26" s="104"/>
      <c r="E26" s="104"/>
      <c r="F26" s="104"/>
      <c r="G26" s="104"/>
      <c r="H26" s="104"/>
      <c r="I26" s="104"/>
      <c r="J26" s="106"/>
      <c r="K26" s="106"/>
      <c r="L26" s="106"/>
      <c r="M26" s="106"/>
      <c r="N26" s="106"/>
      <c r="O26" s="106" t="str">
        <f t="shared" si="28"/>
        <v/>
      </c>
      <c r="P26" s="6" t="str">
        <f t="shared" si="21"/>
        <v xml:space="preserve"> </v>
      </c>
      <c r="Q26">
        <f t="shared" si="22"/>
        <v>0</v>
      </c>
      <c r="R26">
        <f t="shared" si="23"/>
        <v>0</v>
      </c>
      <c r="S26" s="4" t="str">
        <f t="shared" si="24"/>
        <v xml:space="preserve"> </v>
      </c>
      <c r="T26" s="4" t="str">
        <f t="shared" si="25"/>
        <v xml:space="preserve"> </v>
      </c>
      <c r="U26" t="str">
        <f t="shared" si="26"/>
        <v/>
      </c>
      <c r="V26" s="18" t="str">
        <f t="shared" si="27"/>
        <v/>
      </c>
    </row>
    <row r="27" spans="1:22" ht="15" customHeight="1">
      <c r="A27" s="106"/>
      <c r="B27" s="106"/>
      <c r="C27" s="106"/>
      <c r="D27" s="104"/>
      <c r="E27" s="104"/>
      <c r="F27" s="104"/>
      <c r="G27" s="104"/>
      <c r="H27" s="104"/>
      <c r="I27" s="104"/>
      <c r="J27" s="106"/>
      <c r="K27" s="106"/>
      <c r="L27" s="106"/>
      <c r="M27" s="106"/>
      <c r="N27" s="106"/>
      <c r="O27" s="106" t="str">
        <f t="shared" si="28"/>
        <v/>
      </c>
      <c r="P27" s="6" t="str">
        <f t="shared" si="21"/>
        <v xml:space="preserve"> </v>
      </c>
      <c r="Q27">
        <f t="shared" si="22"/>
        <v>0</v>
      </c>
      <c r="R27">
        <f t="shared" si="23"/>
        <v>0</v>
      </c>
      <c r="S27" s="4" t="str">
        <f t="shared" si="24"/>
        <v xml:space="preserve"> </v>
      </c>
      <c r="T27" s="4" t="str">
        <f t="shared" si="25"/>
        <v xml:space="preserve"> </v>
      </c>
      <c r="U27" t="str">
        <f t="shared" si="26"/>
        <v/>
      </c>
      <c r="V27" s="18" t="str">
        <f t="shared" si="27"/>
        <v/>
      </c>
    </row>
    <row r="28" spans="1:22" ht="15" customHeight="1">
      <c r="A28" s="106"/>
      <c r="B28" s="106"/>
      <c r="C28" s="106"/>
      <c r="D28" s="104"/>
      <c r="E28" s="104"/>
      <c r="F28" s="104"/>
      <c r="G28" s="104"/>
      <c r="H28" s="104"/>
      <c r="I28" s="104"/>
      <c r="J28" s="106"/>
      <c r="K28" s="106"/>
      <c r="L28" s="106"/>
      <c r="M28" s="106"/>
      <c r="N28" s="106"/>
      <c r="O28" s="106" t="str">
        <f t="shared" si="28"/>
        <v/>
      </c>
      <c r="P28" s="6" t="str">
        <f t="shared" si="21"/>
        <v xml:space="preserve"> </v>
      </c>
      <c r="Q28">
        <f t="shared" si="22"/>
        <v>0</v>
      </c>
      <c r="R28">
        <f t="shared" si="23"/>
        <v>0</v>
      </c>
      <c r="S28" s="4" t="str">
        <f t="shared" si="24"/>
        <v xml:space="preserve"> </v>
      </c>
      <c r="T28" s="4" t="str">
        <f t="shared" si="25"/>
        <v xml:space="preserve"> </v>
      </c>
      <c r="U28" t="str">
        <f t="shared" si="26"/>
        <v/>
      </c>
      <c r="V28" s="18" t="str">
        <f t="shared" si="27"/>
        <v/>
      </c>
    </row>
    <row r="29" spans="1:22" ht="15" customHeight="1">
      <c r="A29" s="106"/>
      <c r="B29" s="106"/>
      <c r="C29" s="106"/>
      <c r="D29" s="104"/>
      <c r="E29" s="104"/>
      <c r="F29" s="104"/>
      <c r="G29" s="104"/>
      <c r="H29" s="104"/>
      <c r="I29" s="104"/>
      <c r="J29" s="106"/>
      <c r="K29" s="106"/>
      <c r="L29" s="106"/>
      <c r="M29" s="106"/>
      <c r="N29" s="106"/>
      <c r="O29" s="106" t="str">
        <f t="shared" si="28"/>
        <v/>
      </c>
      <c r="P29" s="6" t="str">
        <f t="shared" si="21"/>
        <v xml:space="preserve"> </v>
      </c>
      <c r="Q29">
        <f t="shared" si="22"/>
        <v>0</v>
      </c>
      <c r="R29">
        <f t="shared" si="23"/>
        <v>0</v>
      </c>
      <c r="S29" s="4" t="str">
        <f t="shared" si="24"/>
        <v xml:space="preserve"> </v>
      </c>
      <c r="T29" s="4" t="str">
        <f t="shared" si="25"/>
        <v xml:space="preserve"> </v>
      </c>
      <c r="U29" t="str">
        <f t="shared" si="26"/>
        <v/>
      </c>
      <c r="V29" s="18" t="str">
        <f t="shared" si="27"/>
        <v/>
      </c>
    </row>
    <row r="30" spans="1:22" ht="15" customHeight="1">
      <c r="A30" s="106"/>
      <c r="B30" s="106"/>
      <c r="C30" s="106"/>
      <c r="D30" s="104"/>
      <c r="E30" s="104"/>
      <c r="F30" s="104"/>
      <c r="G30" s="104"/>
      <c r="H30" s="104"/>
      <c r="I30" s="104"/>
      <c r="J30" s="106"/>
      <c r="K30" s="106"/>
      <c r="L30" s="106"/>
      <c r="M30" s="106"/>
      <c r="N30" s="106"/>
      <c r="O30" s="106" t="str">
        <f t="shared" si="28"/>
        <v/>
      </c>
      <c r="P30" s="6" t="str">
        <f t="shared" si="21"/>
        <v xml:space="preserve"> </v>
      </c>
      <c r="Q30">
        <f t="shared" si="22"/>
        <v>0</v>
      </c>
      <c r="R30">
        <f t="shared" si="23"/>
        <v>0</v>
      </c>
      <c r="S30" s="4" t="str">
        <f t="shared" si="24"/>
        <v xml:space="preserve"> </v>
      </c>
      <c r="T30" s="4" t="str">
        <f t="shared" si="25"/>
        <v xml:space="preserve"> </v>
      </c>
      <c r="U30" t="str">
        <f t="shared" si="26"/>
        <v/>
      </c>
      <c r="V30" s="18" t="str">
        <f t="shared" si="27"/>
        <v/>
      </c>
    </row>
    <row r="31" spans="1:22" ht="15" customHeight="1">
      <c r="A31" s="106"/>
      <c r="B31" s="106"/>
      <c r="C31" s="106"/>
      <c r="D31" s="104"/>
      <c r="E31" s="104"/>
      <c r="F31" s="104"/>
      <c r="G31" s="104"/>
      <c r="H31" s="104"/>
      <c r="I31" s="104"/>
      <c r="J31" s="106"/>
      <c r="K31" s="106"/>
      <c r="L31" s="106"/>
      <c r="M31" s="106"/>
      <c r="N31" s="106"/>
      <c r="O31" s="106" t="str">
        <f t="shared" si="28"/>
        <v/>
      </c>
      <c r="P31" s="6" t="str">
        <f t="shared" si="21"/>
        <v xml:space="preserve"> </v>
      </c>
      <c r="Q31">
        <f t="shared" si="22"/>
        <v>0</v>
      </c>
      <c r="R31">
        <f t="shared" si="23"/>
        <v>0</v>
      </c>
      <c r="S31" s="4" t="str">
        <f t="shared" si="24"/>
        <v xml:space="preserve"> </v>
      </c>
      <c r="T31" s="4" t="str">
        <f t="shared" si="25"/>
        <v xml:space="preserve"> </v>
      </c>
      <c r="U31" t="str">
        <f t="shared" si="26"/>
        <v/>
      </c>
      <c r="V31" s="18" t="str">
        <f t="shared" si="27"/>
        <v/>
      </c>
    </row>
    <row r="32" spans="1:22" ht="15" customHeight="1">
      <c r="A32" s="106"/>
      <c r="B32" s="106"/>
      <c r="C32" s="106"/>
      <c r="D32" s="104"/>
      <c r="E32" s="104"/>
      <c r="F32" s="104"/>
      <c r="G32" s="104"/>
      <c r="H32" s="104"/>
      <c r="I32" s="104"/>
      <c r="J32" s="106"/>
      <c r="K32" s="106"/>
      <c r="L32" s="106"/>
      <c r="M32" s="106"/>
      <c r="N32" s="106"/>
      <c r="O32" s="106" t="str">
        <f t="shared" si="28"/>
        <v/>
      </c>
      <c r="P32" s="6" t="str">
        <f t="shared" si="21"/>
        <v xml:space="preserve"> </v>
      </c>
      <c r="Q32">
        <f t="shared" si="22"/>
        <v>0</v>
      </c>
      <c r="R32">
        <f t="shared" si="23"/>
        <v>0</v>
      </c>
      <c r="S32" s="4" t="str">
        <f t="shared" si="24"/>
        <v xml:space="preserve"> </v>
      </c>
      <c r="T32" s="4" t="str">
        <f t="shared" si="25"/>
        <v xml:space="preserve"> </v>
      </c>
      <c r="U32" t="str">
        <f t="shared" si="26"/>
        <v/>
      </c>
      <c r="V32" s="18" t="str">
        <f t="shared" si="27"/>
        <v/>
      </c>
    </row>
    <row r="33" spans="1:22" ht="15" customHeight="1">
      <c r="A33" s="106"/>
      <c r="B33" s="106"/>
      <c r="C33" s="106"/>
      <c r="D33" s="104"/>
      <c r="E33" s="104"/>
      <c r="F33" s="104"/>
      <c r="G33" s="104"/>
      <c r="H33" s="104"/>
      <c r="I33" s="104"/>
      <c r="J33" s="106"/>
      <c r="K33" s="106"/>
      <c r="L33" s="106"/>
      <c r="M33" s="106"/>
      <c r="N33" s="106"/>
      <c r="O33" s="106" t="str">
        <f t="shared" si="28"/>
        <v/>
      </c>
      <c r="P33" s="6" t="str">
        <f t="shared" si="21"/>
        <v xml:space="preserve"> </v>
      </c>
      <c r="Q33">
        <f t="shared" si="22"/>
        <v>0</v>
      </c>
      <c r="R33">
        <f t="shared" si="23"/>
        <v>0</v>
      </c>
      <c r="S33" s="4" t="str">
        <f t="shared" si="24"/>
        <v xml:space="preserve"> </v>
      </c>
      <c r="T33" s="4" t="str">
        <f t="shared" si="25"/>
        <v xml:space="preserve"> </v>
      </c>
      <c r="U33" t="str">
        <f t="shared" si="26"/>
        <v/>
      </c>
      <c r="V33" s="18" t="str">
        <f t="shared" si="27"/>
        <v/>
      </c>
    </row>
    <row r="34" spans="1:22" ht="15" customHeight="1">
      <c r="A34" s="106"/>
      <c r="B34" s="106"/>
      <c r="C34" s="106"/>
      <c r="D34" s="104"/>
      <c r="E34" s="104"/>
      <c r="F34" s="104"/>
      <c r="G34" s="104"/>
      <c r="H34" s="104"/>
      <c r="I34" s="104"/>
      <c r="J34" s="106"/>
      <c r="K34" s="106"/>
      <c r="L34" s="106"/>
      <c r="M34" s="106"/>
      <c r="N34" s="106"/>
      <c r="O34" s="106" t="str">
        <f t="shared" si="28"/>
        <v/>
      </c>
      <c r="P34" s="6" t="str">
        <f t="shared" si="21"/>
        <v xml:space="preserve"> </v>
      </c>
      <c r="Q34">
        <f t="shared" si="22"/>
        <v>0</v>
      </c>
      <c r="R34">
        <f t="shared" si="23"/>
        <v>0</v>
      </c>
      <c r="S34" s="4" t="str">
        <f t="shared" si="24"/>
        <v xml:space="preserve"> </v>
      </c>
      <c r="T34" s="4" t="str">
        <f t="shared" si="25"/>
        <v xml:space="preserve"> </v>
      </c>
      <c r="U34" t="str">
        <f t="shared" si="26"/>
        <v/>
      </c>
      <c r="V34" s="18" t="str">
        <f t="shared" si="27"/>
        <v/>
      </c>
    </row>
    <row r="35" spans="1:22" ht="15" customHeight="1">
      <c r="A35" s="106"/>
      <c r="B35" s="106"/>
      <c r="C35" s="106"/>
      <c r="D35" s="104"/>
      <c r="E35" s="104"/>
      <c r="F35" s="104"/>
      <c r="G35" s="104"/>
      <c r="H35" s="104"/>
      <c r="I35" s="104"/>
      <c r="J35" s="106"/>
      <c r="K35" s="106"/>
      <c r="L35" s="106"/>
      <c r="M35" s="106"/>
      <c r="N35" s="106"/>
      <c r="O35" s="106" t="str">
        <f t="shared" si="28"/>
        <v/>
      </c>
      <c r="P35" s="6" t="str">
        <f t="shared" si="21"/>
        <v xml:space="preserve"> </v>
      </c>
      <c r="Q35">
        <f t="shared" si="22"/>
        <v>0</v>
      </c>
      <c r="R35">
        <f t="shared" si="23"/>
        <v>0</v>
      </c>
      <c r="S35" s="4" t="str">
        <f t="shared" si="24"/>
        <v xml:space="preserve"> </v>
      </c>
      <c r="T35" s="4" t="str">
        <f t="shared" si="25"/>
        <v xml:space="preserve"> </v>
      </c>
      <c r="U35" t="str">
        <f t="shared" si="26"/>
        <v/>
      </c>
      <c r="V35" s="18" t="str">
        <f t="shared" si="27"/>
        <v/>
      </c>
    </row>
    <row r="36" spans="1:22" ht="15" customHeight="1">
      <c r="A36" s="106"/>
      <c r="B36" s="106"/>
      <c r="C36" s="106"/>
      <c r="D36" s="104"/>
      <c r="E36" s="104"/>
      <c r="F36" s="104"/>
      <c r="G36" s="104"/>
      <c r="H36" s="104"/>
      <c r="I36" s="104"/>
      <c r="J36" s="106"/>
      <c r="K36" s="106"/>
      <c r="L36" s="106"/>
      <c r="M36" s="106"/>
      <c r="N36" s="106"/>
      <c r="O36" s="106" t="str">
        <f t="shared" si="28"/>
        <v/>
      </c>
      <c r="P36" s="6" t="str">
        <f t="shared" si="21"/>
        <v xml:space="preserve"> </v>
      </c>
      <c r="Q36">
        <f t="shared" si="22"/>
        <v>0</v>
      </c>
      <c r="R36">
        <f t="shared" si="23"/>
        <v>0</v>
      </c>
      <c r="S36" s="4" t="str">
        <f t="shared" si="24"/>
        <v xml:space="preserve"> </v>
      </c>
      <c r="T36" s="4" t="str">
        <f t="shared" si="25"/>
        <v xml:space="preserve"> </v>
      </c>
      <c r="U36" t="str">
        <f t="shared" si="26"/>
        <v/>
      </c>
      <c r="V36" s="18" t="str">
        <f t="shared" si="27"/>
        <v/>
      </c>
    </row>
    <row r="37" spans="1:22" ht="15" customHeight="1">
      <c r="A37" s="106"/>
      <c r="B37" s="106"/>
      <c r="C37" s="106"/>
      <c r="D37" s="104"/>
      <c r="E37" s="104"/>
      <c r="F37" s="104"/>
      <c r="G37" s="104"/>
      <c r="H37" s="104"/>
      <c r="I37" s="104"/>
      <c r="J37" s="106"/>
      <c r="K37" s="106"/>
      <c r="L37" s="106"/>
      <c r="M37" s="106"/>
      <c r="N37" s="106"/>
      <c r="O37" s="106" t="str">
        <f t="shared" si="28"/>
        <v/>
      </c>
      <c r="P37" s="6" t="str">
        <f t="shared" si="21"/>
        <v xml:space="preserve"> </v>
      </c>
      <c r="Q37">
        <f t="shared" si="22"/>
        <v>0</v>
      </c>
      <c r="R37">
        <f t="shared" si="23"/>
        <v>0</v>
      </c>
      <c r="S37" s="4" t="str">
        <f t="shared" si="24"/>
        <v xml:space="preserve"> </v>
      </c>
      <c r="T37" s="4" t="str">
        <f t="shared" si="25"/>
        <v xml:space="preserve"> </v>
      </c>
      <c r="U37" t="str">
        <f t="shared" si="26"/>
        <v/>
      </c>
      <c r="V37" s="18" t="str">
        <f t="shared" si="27"/>
        <v/>
      </c>
    </row>
    <row r="38" spans="1:22" ht="15" customHeight="1">
      <c r="A38" s="106"/>
      <c r="B38" s="106"/>
      <c r="C38" s="106"/>
      <c r="D38" s="104"/>
      <c r="E38" s="104"/>
      <c r="F38" s="104"/>
      <c r="G38" s="104"/>
      <c r="H38" s="104"/>
      <c r="I38" s="104"/>
      <c r="J38" s="106"/>
      <c r="K38" s="106"/>
      <c r="L38" s="106"/>
      <c r="M38" s="106"/>
      <c r="N38" s="106"/>
      <c r="O38" s="106" t="str">
        <f t="shared" si="28"/>
        <v/>
      </c>
      <c r="P38" s="6" t="str">
        <f t="shared" si="21"/>
        <v xml:space="preserve"> </v>
      </c>
      <c r="Q38">
        <f t="shared" si="22"/>
        <v>0</v>
      </c>
      <c r="R38">
        <f t="shared" si="23"/>
        <v>0</v>
      </c>
      <c r="S38" s="4" t="str">
        <f t="shared" si="24"/>
        <v xml:space="preserve"> </v>
      </c>
      <c r="T38" s="4" t="str">
        <f t="shared" si="25"/>
        <v xml:space="preserve"> </v>
      </c>
      <c r="U38" t="str">
        <f t="shared" si="26"/>
        <v/>
      </c>
      <c r="V38" s="18" t="str">
        <f t="shared" si="27"/>
        <v/>
      </c>
    </row>
    <row r="39" spans="1:22" ht="15" customHeight="1">
      <c r="A39" s="106"/>
      <c r="B39" s="106"/>
      <c r="C39" s="106"/>
      <c r="D39" s="104"/>
      <c r="E39" s="104"/>
      <c r="F39" s="104"/>
      <c r="G39" s="104"/>
      <c r="H39" s="104"/>
      <c r="I39" s="104"/>
      <c r="J39" s="106"/>
      <c r="K39" s="106"/>
      <c r="L39" s="106"/>
      <c r="M39" s="106"/>
      <c r="N39" s="106"/>
      <c r="O39" s="106" t="str">
        <f t="shared" si="28"/>
        <v/>
      </c>
      <c r="P39" s="6" t="str">
        <f t="shared" si="21"/>
        <v xml:space="preserve"> </v>
      </c>
      <c r="Q39">
        <f t="shared" si="22"/>
        <v>0</v>
      </c>
      <c r="R39">
        <f t="shared" si="23"/>
        <v>0</v>
      </c>
      <c r="S39" s="4" t="str">
        <f t="shared" si="24"/>
        <v xml:space="preserve"> </v>
      </c>
      <c r="T39" s="4" t="str">
        <f t="shared" si="25"/>
        <v xml:space="preserve"> </v>
      </c>
      <c r="U39" t="str">
        <f t="shared" si="26"/>
        <v/>
      </c>
      <c r="V39" s="18" t="str">
        <f t="shared" si="27"/>
        <v/>
      </c>
    </row>
    <row r="40" spans="1:22" ht="15" customHeight="1">
      <c r="A40" s="106"/>
      <c r="B40" s="106"/>
      <c r="C40" s="106"/>
      <c r="D40" s="104"/>
      <c r="E40" s="104"/>
      <c r="F40" s="104"/>
      <c r="G40" s="104"/>
      <c r="H40" s="104"/>
      <c r="I40" s="104"/>
      <c r="J40" s="106"/>
      <c r="K40" s="106"/>
      <c r="L40" s="106"/>
      <c r="M40" s="106"/>
      <c r="N40" s="106"/>
      <c r="O40" s="106" t="str">
        <f t="shared" si="28"/>
        <v/>
      </c>
      <c r="P40" s="6" t="str">
        <f t="shared" si="21"/>
        <v xml:space="preserve"> </v>
      </c>
      <c r="Q40">
        <f t="shared" si="22"/>
        <v>0</v>
      </c>
      <c r="R40">
        <f t="shared" si="23"/>
        <v>0</v>
      </c>
      <c r="S40" s="4" t="str">
        <f t="shared" si="24"/>
        <v xml:space="preserve"> </v>
      </c>
      <c r="T40" s="4" t="str">
        <f t="shared" si="25"/>
        <v xml:space="preserve"> </v>
      </c>
      <c r="U40" t="str">
        <f t="shared" si="26"/>
        <v/>
      </c>
      <c r="V40" s="18" t="str">
        <f t="shared" si="27"/>
        <v/>
      </c>
    </row>
    <row r="41" spans="1:22" ht="15" customHeight="1">
      <c r="A41" s="106"/>
      <c r="B41" s="106"/>
      <c r="C41" s="106"/>
      <c r="D41" s="104"/>
      <c r="E41" s="104"/>
      <c r="F41" s="104"/>
      <c r="G41" s="104"/>
      <c r="H41" s="104"/>
      <c r="I41" s="104"/>
      <c r="J41" s="106"/>
      <c r="K41" s="106"/>
      <c r="L41" s="106"/>
      <c r="M41" s="106"/>
      <c r="N41" s="106"/>
      <c r="O41" s="106" t="str">
        <f t="shared" si="28"/>
        <v/>
      </c>
      <c r="P41" s="6" t="str">
        <f t="shared" si="21"/>
        <v xml:space="preserve"> </v>
      </c>
      <c r="Q41">
        <f t="shared" si="22"/>
        <v>0</v>
      </c>
      <c r="R41">
        <f t="shared" si="23"/>
        <v>0</v>
      </c>
      <c r="S41" s="4" t="str">
        <f t="shared" si="24"/>
        <v xml:space="preserve"> </v>
      </c>
      <c r="T41" s="4" t="str">
        <f t="shared" si="25"/>
        <v xml:space="preserve"> </v>
      </c>
      <c r="U41" t="str">
        <f t="shared" si="26"/>
        <v/>
      </c>
      <c r="V41" s="18" t="str">
        <f t="shared" si="27"/>
        <v/>
      </c>
    </row>
    <row r="42" spans="1:22" ht="15" customHeight="1">
      <c r="A42" s="106"/>
      <c r="B42" s="106"/>
      <c r="C42" s="106"/>
      <c r="D42" s="104"/>
      <c r="E42" s="104"/>
      <c r="F42" s="104"/>
      <c r="G42" s="104"/>
      <c r="H42" s="104"/>
      <c r="I42" s="104"/>
      <c r="J42" s="106"/>
      <c r="K42" s="106"/>
      <c r="L42" s="106"/>
      <c r="M42" s="106"/>
      <c r="N42" s="106"/>
      <c r="O42" s="106" t="str">
        <f t="shared" si="28"/>
        <v/>
      </c>
      <c r="P42" s="6" t="str">
        <f t="shared" si="21"/>
        <v xml:space="preserve"> </v>
      </c>
      <c r="Q42">
        <f t="shared" si="22"/>
        <v>0</v>
      </c>
      <c r="R42">
        <f t="shared" si="23"/>
        <v>0</v>
      </c>
      <c r="S42" s="4" t="str">
        <f t="shared" si="24"/>
        <v xml:space="preserve"> </v>
      </c>
      <c r="T42" s="4" t="str">
        <f t="shared" si="25"/>
        <v xml:space="preserve"> </v>
      </c>
      <c r="U42" t="str">
        <f t="shared" si="26"/>
        <v/>
      </c>
      <c r="V42" s="18" t="str">
        <f t="shared" si="27"/>
        <v/>
      </c>
    </row>
    <row r="43" spans="1:22" ht="15" customHeight="1">
      <c r="A43" s="106"/>
      <c r="B43" s="106"/>
      <c r="C43" s="106"/>
      <c r="D43" s="104"/>
      <c r="E43" s="104"/>
      <c r="F43" s="104"/>
      <c r="G43" s="104"/>
      <c r="H43" s="104"/>
      <c r="I43" s="104"/>
      <c r="J43" s="106"/>
      <c r="K43" s="106"/>
      <c r="L43" s="106"/>
      <c r="M43" s="106"/>
      <c r="N43" s="106"/>
      <c r="O43" s="106" t="str">
        <f t="shared" si="28"/>
        <v/>
      </c>
      <c r="P43" s="6" t="str">
        <f t="shared" si="21"/>
        <v xml:space="preserve"> </v>
      </c>
      <c r="Q43">
        <f t="shared" si="22"/>
        <v>0</v>
      </c>
      <c r="R43">
        <f t="shared" si="23"/>
        <v>0</v>
      </c>
      <c r="S43" s="4" t="str">
        <f t="shared" si="24"/>
        <v xml:space="preserve"> </v>
      </c>
      <c r="T43" s="4" t="str">
        <f t="shared" si="25"/>
        <v xml:space="preserve"> </v>
      </c>
      <c r="U43" t="str">
        <f t="shared" si="26"/>
        <v/>
      </c>
      <c r="V43" s="18" t="str">
        <f t="shared" si="27"/>
        <v/>
      </c>
    </row>
    <row r="44" spans="1:22" ht="15" customHeight="1">
      <c r="A44" s="106"/>
      <c r="B44" s="106"/>
      <c r="C44" s="106"/>
      <c r="D44" s="104"/>
      <c r="E44" s="104"/>
      <c r="F44" s="104"/>
      <c r="G44" s="104"/>
      <c r="H44" s="104"/>
      <c r="I44" s="104"/>
      <c r="J44" s="106"/>
      <c r="K44" s="106"/>
      <c r="L44" s="106"/>
      <c r="M44" s="106"/>
      <c r="N44" s="106"/>
      <c r="O44" s="106" t="str">
        <f t="shared" si="28"/>
        <v/>
      </c>
      <c r="P44" s="6" t="str">
        <f t="shared" si="21"/>
        <v xml:space="preserve"> </v>
      </c>
      <c r="Q44">
        <f t="shared" si="22"/>
        <v>0</v>
      </c>
      <c r="R44">
        <f t="shared" si="23"/>
        <v>0</v>
      </c>
      <c r="S44" s="4" t="str">
        <f t="shared" si="24"/>
        <v xml:space="preserve"> </v>
      </c>
      <c r="T44" s="4" t="str">
        <f t="shared" si="25"/>
        <v xml:space="preserve"> </v>
      </c>
      <c r="U44" t="str">
        <f t="shared" si="26"/>
        <v/>
      </c>
      <c r="V44" s="18" t="str">
        <f t="shared" si="27"/>
        <v/>
      </c>
    </row>
    <row r="45" spans="1:22" ht="15" customHeight="1">
      <c r="A45" s="106"/>
      <c r="B45" s="106"/>
      <c r="C45" s="106"/>
      <c r="D45" s="104"/>
      <c r="E45" s="104"/>
      <c r="F45" s="104"/>
      <c r="G45" s="104"/>
      <c r="H45" s="104"/>
      <c r="I45" s="104"/>
      <c r="J45" s="106"/>
      <c r="K45" s="106"/>
      <c r="L45" s="106"/>
      <c r="M45" s="106"/>
      <c r="N45" s="106"/>
      <c r="O45" s="106" t="str">
        <f t="shared" si="28"/>
        <v/>
      </c>
      <c r="P45" s="6" t="str">
        <f t="shared" si="21"/>
        <v xml:space="preserve"> </v>
      </c>
      <c r="Q45">
        <f t="shared" si="22"/>
        <v>0</v>
      </c>
      <c r="R45">
        <f t="shared" si="23"/>
        <v>0</v>
      </c>
      <c r="S45" s="4" t="str">
        <f t="shared" si="24"/>
        <v xml:space="preserve"> </v>
      </c>
      <c r="T45" s="4" t="str">
        <f t="shared" si="25"/>
        <v xml:space="preserve"> </v>
      </c>
      <c r="U45" t="str">
        <f t="shared" si="26"/>
        <v/>
      </c>
      <c r="V45" s="18" t="str">
        <f t="shared" si="27"/>
        <v/>
      </c>
    </row>
    <row r="46" spans="1:22" ht="15" customHeight="1">
      <c r="A46" s="106"/>
      <c r="B46" s="106"/>
      <c r="C46" s="106"/>
      <c r="D46" s="104"/>
      <c r="E46" s="104"/>
      <c r="F46" s="104"/>
      <c r="G46" s="104"/>
      <c r="H46" s="104"/>
      <c r="I46" s="104"/>
      <c r="J46" s="106"/>
      <c r="K46" s="106"/>
      <c r="L46" s="106"/>
      <c r="M46" s="106"/>
      <c r="N46" s="106"/>
      <c r="O46" s="106" t="str">
        <f t="shared" si="28"/>
        <v/>
      </c>
      <c r="P46" s="6" t="str">
        <f t="shared" si="21"/>
        <v xml:space="preserve"> </v>
      </c>
      <c r="Q46">
        <f t="shared" si="22"/>
        <v>0</v>
      </c>
      <c r="R46">
        <f t="shared" si="23"/>
        <v>0</v>
      </c>
      <c r="S46" s="4" t="str">
        <f t="shared" si="24"/>
        <v xml:space="preserve"> </v>
      </c>
      <c r="T46" s="4" t="str">
        <f t="shared" si="25"/>
        <v xml:space="preserve"> </v>
      </c>
      <c r="U46" t="str">
        <f t="shared" si="26"/>
        <v/>
      </c>
      <c r="V46" s="18" t="str">
        <f t="shared" si="27"/>
        <v/>
      </c>
    </row>
    <row r="47" spans="1:22" ht="15" customHeight="1">
      <c r="A47" s="106"/>
      <c r="B47" s="106"/>
      <c r="C47" s="106"/>
      <c r="D47" s="104"/>
      <c r="E47" s="104"/>
      <c r="F47" s="104"/>
      <c r="G47" s="104"/>
      <c r="H47" s="104"/>
      <c r="I47" s="104"/>
      <c r="J47" s="106"/>
      <c r="K47" s="106"/>
      <c r="L47" s="106"/>
      <c r="M47" s="106"/>
      <c r="N47" s="106"/>
      <c r="O47" s="106" t="str">
        <f t="shared" si="28"/>
        <v/>
      </c>
      <c r="P47" s="6" t="str">
        <f t="shared" si="21"/>
        <v xml:space="preserve"> </v>
      </c>
      <c r="Q47">
        <f t="shared" si="22"/>
        <v>0</v>
      </c>
      <c r="R47">
        <f t="shared" si="23"/>
        <v>0</v>
      </c>
      <c r="S47" s="4" t="str">
        <f t="shared" si="24"/>
        <v xml:space="preserve"> </v>
      </c>
      <c r="T47" s="4" t="str">
        <f t="shared" si="25"/>
        <v xml:space="preserve"> </v>
      </c>
      <c r="U47" t="str">
        <f t="shared" si="26"/>
        <v/>
      </c>
      <c r="V47" s="18" t="str">
        <f t="shared" si="27"/>
        <v/>
      </c>
    </row>
    <row r="48" spans="1:22" ht="15" customHeight="1">
      <c r="A48" s="106"/>
      <c r="B48" s="106"/>
      <c r="C48" s="106"/>
      <c r="D48" s="104"/>
      <c r="E48" s="104"/>
      <c r="F48" s="104"/>
      <c r="G48" s="104"/>
      <c r="H48" s="104"/>
      <c r="I48" s="104"/>
      <c r="J48" s="106"/>
      <c r="K48" s="106"/>
      <c r="L48" s="106"/>
      <c r="M48" s="106"/>
      <c r="N48" s="106"/>
      <c r="O48" s="106" t="str">
        <f t="shared" si="28"/>
        <v/>
      </c>
      <c r="P48" s="6" t="str">
        <f t="shared" si="21"/>
        <v xml:space="preserve"> </v>
      </c>
      <c r="Q48">
        <f t="shared" si="22"/>
        <v>0</v>
      </c>
      <c r="R48">
        <f t="shared" si="23"/>
        <v>0</v>
      </c>
      <c r="S48" s="4" t="str">
        <f t="shared" si="24"/>
        <v xml:space="preserve"> </v>
      </c>
      <c r="T48" s="4" t="str">
        <f t="shared" si="25"/>
        <v xml:space="preserve"> </v>
      </c>
      <c r="U48" t="str">
        <f t="shared" si="26"/>
        <v/>
      </c>
      <c r="V48" s="18" t="str">
        <f t="shared" si="27"/>
        <v/>
      </c>
    </row>
    <row r="49" spans="1:22" ht="15" customHeight="1">
      <c r="A49" s="106"/>
      <c r="B49" s="106"/>
      <c r="C49" s="106"/>
      <c r="D49" s="104"/>
      <c r="E49" s="104"/>
      <c r="F49" s="104"/>
      <c r="G49" s="104"/>
      <c r="H49" s="104"/>
      <c r="I49" s="104"/>
      <c r="J49" s="106"/>
      <c r="K49" s="106"/>
      <c r="L49" s="106"/>
      <c r="M49" s="106"/>
      <c r="N49" s="106"/>
      <c r="O49" s="106" t="str">
        <f t="shared" si="28"/>
        <v/>
      </c>
      <c r="P49" s="6" t="str">
        <f t="shared" si="21"/>
        <v xml:space="preserve"> </v>
      </c>
      <c r="Q49">
        <f t="shared" si="22"/>
        <v>0</v>
      </c>
      <c r="R49">
        <f t="shared" si="23"/>
        <v>0</v>
      </c>
      <c r="S49" s="4" t="str">
        <f t="shared" si="24"/>
        <v xml:space="preserve"> </v>
      </c>
      <c r="T49" s="4" t="str">
        <f t="shared" si="25"/>
        <v xml:space="preserve"> </v>
      </c>
      <c r="U49" t="str">
        <f t="shared" si="26"/>
        <v/>
      </c>
      <c r="V49" s="18" t="str">
        <f t="shared" si="27"/>
        <v/>
      </c>
    </row>
    <row r="50" spans="1:22" ht="15" customHeight="1">
      <c r="A50" s="106"/>
      <c r="B50" s="106"/>
      <c r="C50" s="106"/>
      <c r="D50" s="104"/>
      <c r="E50" s="104"/>
      <c r="F50" s="104"/>
      <c r="G50" s="104"/>
      <c r="H50" s="104"/>
      <c r="I50" s="104"/>
      <c r="J50" s="106"/>
      <c r="K50" s="106"/>
      <c r="L50" s="106"/>
      <c r="M50" s="106"/>
      <c r="N50" s="106"/>
      <c r="O50" s="106" t="str">
        <f t="shared" si="28"/>
        <v/>
      </c>
      <c r="P50" s="6" t="str">
        <f t="shared" si="21"/>
        <v xml:space="preserve"> </v>
      </c>
      <c r="Q50">
        <f t="shared" si="22"/>
        <v>0</v>
      </c>
      <c r="R50">
        <f t="shared" si="23"/>
        <v>0</v>
      </c>
      <c r="S50" s="4" t="str">
        <f t="shared" si="24"/>
        <v xml:space="preserve"> </v>
      </c>
      <c r="T50" s="4" t="str">
        <f t="shared" si="25"/>
        <v xml:space="preserve"> </v>
      </c>
      <c r="U50" t="str">
        <f t="shared" si="26"/>
        <v/>
      </c>
      <c r="V50" s="18" t="str">
        <f t="shared" si="27"/>
        <v/>
      </c>
    </row>
    <row r="51" spans="1:22" ht="15" customHeight="1">
      <c r="A51" s="106"/>
      <c r="B51" s="106"/>
      <c r="C51" s="106"/>
      <c r="D51" s="104"/>
      <c r="E51" s="104"/>
      <c r="F51" s="104"/>
      <c r="G51" s="104"/>
      <c r="H51" s="104"/>
      <c r="I51" s="104"/>
      <c r="J51" s="106"/>
      <c r="K51" s="106"/>
      <c r="L51" s="106"/>
      <c r="M51" s="106"/>
      <c r="N51" s="106"/>
      <c r="O51" s="106" t="str">
        <f t="shared" si="28"/>
        <v/>
      </c>
      <c r="P51" s="6" t="str">
        <f t="shared" si="21"/>
        <v xml:space="preserve"> </v>
      </c>
      <c r="Q51">
        <f t="shared" si="22"/>
        <v>0</v>
      </c>
      <c r="R51">
        <f t="shared" si="23"/>
        <v>0</v>
      </c>
      <c r="S51" s="4" t="str">
        <f t="shared" si="24"/>
        <v xml:space="preserve"> </v>
      </c>
      <c r="T51" s="4" t="str">
        <f t="shared" si="25"/>
        <v xml:space="preserve"> </v>
      </c>
      <c r="U51" t="str">
        <f t="shared" si="26"/>
        <v/>
      </c>
      <c r="V51" s="18" t="str">
        <f t="shared" si="27"/>
        <v/>
      </c>
    </row>
    <row r="52" spans="1:22" ht="15" customHeight="1">
      <c r="A52" s="106"/>
      <c r="B52" s="106"/>
      <c r="C52" s="106"/>
      <c r="D52" s="104"/>
      <c r="E52" s="104"/>
      <c r="F52" s="104"/>
      <c r="G52" s="104"/>
      <c r="H52" s="104"/>
      <c r="I52" s="104"/>
      <c r="J52" s="106"/>
      <c r="K52" s="106"/>
      <c r="L52" s="106"/>
      <c r="M52" s="106"/>
      <c r="N52" s="106"/>
      <c r="O52" s="106" t="str">
        <f t="shared" si="28"/>
        <v/>
      </c>
      <c r="P52" s="6" t="str">
        <f t="shared" si="21"/>
        <v xml:space="preserve"> </v>
      </c>
      <c r="Q52">
        <f t="shared" si="22"/>
        <v>0</v>
      </c>
      <c r="R52">
        <f t="shared" si="23"/>
        <v>0</v>
      </c>
      <c r="S52" s="4" t="str">
        <f t="shared" si="24"/>
        <v xml:space="preserve"> </v>
      </c>
      <c r="T52" s="4" t="str">
        <f t="shared" si="25"/>
        <v xml:space="preserve"> </v>
      </c>
      <c r="U52" t="str">
        <f t="shared" si="26"/>
        <v/>
      </c>
      <c r="V52" s="18" t="str">
        <f t="shared" si="27"/>
        <v/>
      </c>
    </row>
    <row r="53" spans="1:22" ht="15" customHeight="1">
      <c r="A53" s="106"/>
      <c r="B53" s="106"/>
      <c r="C53" s="106"/>
      <c r="D53" s="104"/>
      <c r="E53" s="104"/>
      <c r="F53" s="104"/>
      <c r="G53" s="104"/>
      <c r="H53" s="104"/>
      <c r="I53" s="104"/>
      <c r="J53" s="106"/>
      <c r="K53" s="106"/>
      <c r="L53" s="106"/>
      <c r="M53" s="106"/>
      <c r="N53" s="106"/>
      <c r="O53" s="106" t="str">
        <f t="shared" si="28"/>
        <v/>
      </c>
      <c r="P53" s="6" t="str">
        <f t="shared" si="21"/>
        <v xml:space="preserve"> </v>
      </c>
      <c r="Q53">
        <f t="shared" si="22"/>
        <v>0</v>
      </c>
      <c r="R53">
        <f t="shared" si="23"/>
        <v>0</v>
      </c>
      <c r="S53" s="4" t="str">
        <f t="shared" si="24"/>
        <v xml:space="preserve"> </v>
      </c>
      <c r="T53" s="4" t="str">
        <f t="shared" si="25"/>
        <v xml:space="preserve"> </v>
      </c>
      <c r="U53" t="str">
        <f t="shared" si="26"/>
        <v/>
      </c>
      <c r="V53" s="18" t="str">
        <f t="shared" si="27"/>
        <v/>
      </c>
    </row>
    <row r="54" spans="1:22" ht="15" customHeight="1">
      <c r="A54" s="106"/>
      <c r="B54" s="106"/>
      <c r="C54" s="106"/>
      <c r="D54" s="104"/>
      <c r="E54" s="104"/>
      <c r="F54" s="104"/>
      <c r="G54" s="104"/>
      <c r="H54" s="104"/>
      <c r="I54" s="104"/>
      <c r="J54" s="106"/>
      <c r="K54" s="106"/>
      <c r="L54" s="106"/>
      <c r="M54" s="106"/>
      <c r="N54" s="106"/>
      <c r="O54" s="106" t="str">
        <f t="shared" si="28"/>
        <v/>
      </c>
      <c r="P54" s="6" t="str">
        <f t="shared" si="21"/>
        <v xml:space="preserve"> </v>
      </c>
      <c r="Q54">
        <f t="shared" si="22"/>
        <v>0</v>
      </c>
      <c r="R54">
        <f t="shared" si="23"/>
        <v>0</v>
      </c>
      <c r="S54" s="4" t="str">
        <f t="shared" si="24"/>
        <v xml:space="preserve"> </v>
      </c>
      <c r="T54" s="4" t="str">
        <f t="shared" si="25"/>
        <v xml:space="preserve"> </v>
      </c>
      <c r="U54" t="str">
        <f t="shared" si="26"/>
        <v/>
      </c>
      <c r="V54" s="18" t="str">
        <f t="shared" si="27"/>
        <v/>
      </c>
    </row>
    <row r="55" spans="1:22" ht="15" customHeight="1">
      <c r="A55" s="106"/>
      <c r="B55" s="106"/>
      <c r="C55" s="106"/>
      <c r="D55" s="104"/>
      <c r="E55" s="104"/>
      <c r="F55" s="104"/>
      <c r="G55" s="104"/>
      <c r="H55" s="104"/>
      <c r="I55" s="104"/>
      <c r="J55" s="106"/>
      <c r="K55" s="106"/>
      <c r="L55" s="106"/>
      <c r="M55" s="106"/>
      <c r="N55" s="106"/>
      <c r="O55" s="106" t="str">
        <f t="shared" si="28"/>
        <v/>
      </c>
      <c r="P55" s="6" t="str">
        <f t="shared" si="21"/>
        <v xml:space="preserve"> </v>
      </c>
      <c r="Q55">
        <f t="shared" si="22"/>
        <v>0</v>
      </c>
      <c r="R55">
        <f t="shared" si="23"/>
        <v>0</v>
      </c>
      <c r="S55" s="4" t="str">
        <f t="shared" si="24"/>
        <v xml:space="preserve"> </v>
      </c>
      <c r="T55" s="4" t="str">
        <f t="shared" si="25"/>
        <v xml:space="preserve"> </v>
      </c>
      <c r="U55" t="str">
        <f t="shared" si="26"/>
        <v/>
      </c>
      <c r="V55" s="18" t="str">
        <f t="shared" si="27"/>
        <v/>
      </c>
    </row>
    <row r="56" spans="1:22" ht="15" customHeight="1">
      <c r="A56" s="106"/>
      <c r="B56" s="106"/>
      <c r="C56" s="106"/>
      <c r="D56" s="104"/>
      <c r="E56" s="104"/>
      <c r="F56" s="104"/>
      <c r="G56" s="104"/>
      <c r="H56" s="104"/>
      <c r="I56" s="104"/>
      <c r="J56" s="106"/>
      <c r="K56" s="106"/>
      <c r="L56" s="106"/>
      <c r="M56" s="106"/>
      <c r="N56" s="106"/>
      <c r="O56" s="106" t="str">
        <f t="shared" si="28"/>
        <v/>
      </c>
      <c r="P56" s="6" t="str">
        <f t="shared" si="21"/>
        <v xml:space="preserve"> </v>
      </c>
      <c r="Q56">
        <f t="shared" si="22"/>
        <v>0</v>
      </c>
      <c r="R56">
        <f t="shared" si="23"/>
        <v>0</v>
      </c>
      <c r="S56" s="4" t="str">
        <f t="shared" si="24"/>
        <v xml:space="preserve"> </v>
      </c>
      <c r="T56" s="4" t="str">
        <f t="shared" si="25"/>
        <v xml:space="preserve"> </v>
      </c>
      <c r="U56" t="str">
        <f t="shared" si="26"/>
        <v/>
      </c>
      <c r="V56" s="18" t="str">
        <f t="shared" si="27"/>
        <v/>
      </c>
    </row>
    <row r="57" spans="1:22" ht="15" customHeight="1">
      <c r="A57" s="106"/>
      <c r="B57" s="106"/>
      <c r="C57" s="106"/>
      <c r="D57" s="104"/>
      <c r="E57" s="104"/>
      <c r="F57" s="104"/>
      <c r="G57" s="104"/>
      <c r="H57" s="104"/>
      <c r="I57" s="104"/>
      <c r="J57" s="106"/>
      <c r="K57" s="106"/>
      <c r="L57" s="106"/>
      <c r="M57" s="106"/>
      <c r="N57" s="106"/>
      <c r="O57" s="106" t="str">
        <f t="shared" si="28"/>
        <v/>
      </c>
      <c r="P57" s="6" t="str">
        <f t="shared" si="21"/>
        <v xml:space="preserve"> </v>
      </c>
      <c r="Q57">
        <f t="shared" si="22"/>
        <v>0</v>
      </c>
      <c r="R57">
        <f t="shared" si="23"/>
        <v>0</v>
      </c>
      <c r="S57" s="4" t="str">
        <f t="shared" si="24"/>
        <v xml:space="preserve"> </v>
      </c>
      <c r="T57" s="4" t="str">
        <f t="shared" si="25"/>
        <v xml:space="preserve"> </v>
      </c>
      <c r="U57" t="str">
        <f t="shared" si="26"/>
        <v/>
      </c>
      <c r="V57" s="18" t="str">
        <f t="shared" si="27"/>
        <v/>
      </c>
    </row>
    <row r="58" spans="1:22" ht="15" customHeight="1">
      <c r="A58" s="106"/>
      <c r="B58" s="106"/>
      <c r="C58" s="106"/>
      <c r="D58" s="104"/>
      <c r="E58" s="104"/>
      <c r="F58" s="104"/>
      <c r="G58" s="104"/>
      <c r="H58" s="104"/>
      <c r="I58" s="104"/>
      <c r="J58" s="106"/>
      <c r="K58" s="106"/>
      <c r="L58" s="106"/>
      <c r="M58" s="106"/>
      <c r="N58" s="106"/>
      <c r="O58" s="106" t="str">
        <f t="shared" si="28"/>
        <v/>
      </c>
      <c r="P58" s="6" t="str">
        <f t="shared" si="21"/>
        <v xml:space="preserve"> </v>
      </c>
      <c r="Q58">
        <f t="shared" si="22"/>
        <v>0</v>
      </c>
      <c r="R58">
        <f t="shared" si="23"/>
        <v>0</v>
      </c>
      <c r="S58" s="4" t="str">
        <f t="shared" si="24"/>
        <v xml:space="preserve"> </v>
      </c>
      <c r="T58" s="4" t="str">
        <f t="shared" si="25"/>
        <v xml:space="preserve"> </v>
      </c>
      <c r="U58" t="str">
        <f t="shared" si="26"/>
        <v/>
      </c>
      <c r="V58" s="18" t="str">
        <f t="shared" si="27"/>
        <v/>
      </c>
    </row>
    <row r="59" spans="1:22" ht="15" customHeight="1">
      <c r="A59" s="106"/>
      <c r="B59" s="106"/>
      <c r="C59" s="106"/>
      <c r="D59" s="104"/>
      <c r="E59" s="104"/>
      <c r="F59" s="104"/>
      <c r="G59" s="104"/>
      <c r="H59" s="104"/>
      <c r="I59" s="104"/>
      <c r="J59" s="106"/>
      <c r="K59" s="106"/>
      <c r="L59" s="106"/>
      <c r="M59" s="106"/>
      <c r="N59" s="106"/>
      <c r="O59" s="106" t="str">
        <f t="shared" si="28"/>
        <v/>
      </c>
      <c r="P59" s="6" t="str">
        <f t="shared" si="21"/>
        <v xml:space="preserve"> </v>
      </c>
      <c r="Q59">
        <f t="shared" si="22"/>
        <v>0</v>
      </c>
      <c r="R59">
        <f t="shared" si="23"/>
        <v>0</v>
      </c>
      <c r="S59" s="4" t="str">
        <f t="shared" si="24"/>
        <v xml:space="preserve"> </v>
      </c>
      <c r="T59" s="4" t="str">
        <f t="shared" si="25"/>
        <v xml:space="preserve"> </v>
      </c>
      <c r="U59" t="str">
        <f t="shared" si="26"/>
        <v/>
      </c>
      <c r="V59" s="18" t="str">
        <f t="shared" si="27"/>
        <v/>
      </c>
    </row>
    <row r="60" spans="1:22" ht="15" customHeight="1">
      <c r="A60" s="106"/>
      <c r="B60" s="106"/>
      <c r="C60" s="106"/>
      <c r="D60" s="104"/>
      <c r="E60" s="104"/>
      <c r="F60" s="104"/>
      <c r="G60" s="104"/>
      <c r="H60" s="104"/>
      <c r="I60" s="104"/>
      <c r="J60" s="106"/>
      <c r="K60" s="106"/>
      <c r="L60" s="106"/>
      <c r="M60" s="106"/>
      <c r="N60" s="106"/>
      <c r="O60" s="106" t="str">
        <f t="shared" si="28"/>
        <v/>
      </c>
      <c r="P60" s="6" t="str">
        <f t="shared" si="21"/>
        <v xml:space="preserve"> </v>
      </c>
      <c r="Q60">
        <f t="shared" si="22"/>
        <v>0</v>
      </c>
      <c r="R60">
        <f t="shared" si="23"/>
        <v>0</v>
      </c>
      <c r="S60" s="4" t="str">
        <f t="shared" si="24"/>
        <v xml:space="preserve"> </v>
      </c>
      <c r="T60" s="4" t="str">
        <f t="shared" si="25"/>
        <v xml:space="preserve"> </v>
      </c>
      <c r="U60" t="str">
        <f t="shared" si="26"/>
        <v/>
      </c>
      <c r="V60" s="18" t="str">
        <f t="shared" si="27"/>
        <v/>
      </c>
    </row>
    <row r="61" spans="1:22" ht="15" customHeight="1">
      <c r="A61" s="106"/>
      <c r="B61" s="106"/>
      <c r="C61" s="106"/>
      <c r="D61" s="104"/>
      <c r="E61" s="104"/>
      <c r="F61" s="104"/>
      <c r="G61" s="104"/>
      <c r="H61" s="104"/>
      <c r="I61" s="104"/>
      <c r="J61" s="106"/>
      <c r="K61" s="106"/>
      <c r="L61" s="106"/>
      <c r="M61" s="106"/>
      <c r="N61" s="106"/>
      <c r="O61" s="106" t="str">
        <f t="shared" si="28"/>
        <v/>
      </c>
      <c r="P61" s="6" t="str">
        <f t="shared" si="21"/>
        <v xml:space="preserve"> </v>
      </c>
      <c r="Q61">
        <f t="shared" si="22"/>
        <v>0</v>
      </c>
      <c r="R61">
        <f t="shared" si="23"/>
        <v>0</v>
      </c>
      <c r="S61" s="4" t="str">
        <f t="shared" si="24"/>
        <v xml:space="preserve"> </v>
      </c>
      <c r="T61" s="4" t="str">
        <f t="shared" si="25"/>
        <v xml:space="preserve"> </v>
      </c>
      <c r="U61" t="str">
        <f t="shared" si="26"/>
        <v/>
      </c>
      <c r="V61" s="18" t="str">
        <f t="shared" si="27"/>
        <v/>
      </c>
    </row>
    <row r="62" spans="1:22" ht="15" customHeight="1">
      <c r="A62" s="106"/>
      <c r="B62" s="106"/>
      <c r="C62" s="106"/>
      <c r="D62" s="104"/>
      <c r="E62" s="104"/>
      <c r="F62" s="104"/>
      <c r="G62" s="104"/>
      <c r="H62" s="104"/>
      <c r="I62" s="104"/>
      <c r="J62" s="106"/>
      <c r="K62" s="106"/>
      <c r="L62" s="106"/>
      <c r="M62" s="106"/>
      <c r="N62" s="106"/>
      <c r="O62" s="106" t="str">
        <f t="shared" si="28"/>
        <v/>
      </c>
      <c r="P62" s="6" t="str">
        <f t="shared" si="21"/>
        <v xml:space="preserve"> </v>
      </c>
      <c r="Q62">
        <f t="shared" si="22"/>
        <v>0</v>
      </c>
      <c r="R62">
        <f t="shared" si="23"/>
        <v>0</v>
      </c>
      <c r="S62" s="4" t="str">
        <f t="shared" si="24"/>
        <v xml:space="preserve"> </v>
      </c>
      <c r="T62" s="4" t="str">
        <f t="shared" si="25"/>
        <v xml:space="preserve"> </v>
      </c>
      <c r="U62" t="str">
        <f t="shared" si="26"/>
        <v/>
      </c>
      <c r="V62" s="18" t="str">
        <f t="shared" si="27"/>
        <v/>
      </c>
    </row>
    <row r="63" spans="1:22" ht="15" customHeight="1">
      <c r="A63" s="106"/>
      <c r="B63" s="106"/>
      <c r="C63" s="106"/>
      <c r="D63" s="104"/>
      <c r="E63" s="104"/>
      <c r="F63" s="104"/>
      <c r="G63" s="104"/>
      <c r="H63" s="104"/>
      <c r="I63" s="104"/>
      <c r="J63" s="106"/>
      <c r="K63" s="106"/>
      <c r="L63" s="106"/>
      <c r="M63" s="106"/>
      <c r="N63" s="106"/>
      <c r="O63" s="106" t="str">
        <f t="shared" si="28"/>
        <v/>
      </c>
      <c r="P63" s="6" t="str">
        <f t="shared" si="21"/>
        <v xml:space="preserve"> </v>
      </c>
      <c r="Q63">
        <f t="shared" si="22"/>
        <v>0</v>
      </c>
      <c r="R63">
        <f t="shared" si="23"/>
        <v>0</v>
      </c>
      <c r="S63" s="4" t="str">
        <f t="shared" si="24"/>
        <v xml:space="preserve"> </v>
      </c>
      <c r="T63" s="4" t="str">
        <f t="shared" si="25"/>
        <v xml:space="preserve"> </v>
      </c>
      <c r="U63" t="str">
        <f t="shared" si="26"/>
        <v/>
      </c>
      <c r="V63" s="18" t="str">
        <f t="shared" si="27"/>
        <v/>
      </c>
    </row>
    <row r="64" spans="1:22" ht="15" customHeight="1">
      <c r="A64" s="106"/>
      <c r="B64" s="106"/>
      <c r="C64" s="106"/>
      <c r="D64" s="104"/>
      <c r="E64" s="104"/>
      <c r="F64" s="104"/>
      <c r="G64" s="104"/>
      <c r="H64" s="104"/>
      <c r="I64" s="104"/>
      <c r="J64" s="106"/>
      <c r="K64" s="106"/>
      <c r="L64" s="106"/>
      <c r="M64" s="106"/>
      <c r="N64" s="106"/>
      <c r="O64" s="106" t="str">
        <f t="shared" si="28"/>
        <v/>
      </c>
      <c r="P64" s="6" t="str">
        <f t="shared" si="21"/>
        <v xml:space="preserve"> </v>
      </c>
      <c r="Q64">
        <f t="shared" si="22"/>
        <v>0</v>
      </c>
      <c r="R64">
        <f t="shared" si="23"/>
        <v>0</v>
      </c>
      <c r="S64" s="4" t="str">
        <f t="shared" si="24"/>
        <v xml:space="preserve"> </v>
      </c>
      <c r="T64" s="4" t="str">
        <f t="shared" si="25"/>
        <v xml:space="preserve"> </v>
      </c>
      <c r="U64" t="str">
        <f t="shared" si="26"/>
        <v/>
      </c>
      <c r="V64" s="18" t="str">
        <f t="shared" si="27"/>
        <v/>
      </c>
    </row>
    <row r="65" spans="1:22" ht="15" customHeight="1">
      <c r="A65" s="106"/>
      <c r="B65" s="106"/>
      <c r="C65" s="106"/>
      <c r="D65" s="104"/>
      <c r="E65" s="104"/>
      <c r="F65" s="104"/>
      <c r="G65" s="104"/>
      <c r="H65" s="104"/>
      <c r="I65" s="104"/>
      <c r="J65" s="106"/>
      <c r="K65" s="106"/>
      <c r="L65" s="106"/>
      <c r="M65" s="106"/>
      <c r="N65" s="106"/>
      <c r="O65" s="106" t="str">
        <f t="shared" si="28"/>
        <v/>
      </c>
      <c r="P65" s="6" t="str">
        <f t="shared" si="21"/>
        <v xml:space="preserve"> </v>
      </c>
      <c r="Q65">
        <f t="shared" si="22"/>
        <v>0</v>
      </c>
      <c r="R65">
        <f t="shared" si="23"/>
        <v>0</v>
      </c>
      <c r="S65" s="4" t="str">
        <f t="shared" si="24"/>
        <v xml:space="preserve"> </v>
      </c>
      <c r="T65" s="4" t="str">
        <f t="shared" si="25"/>
        <v xml:space="preserve"> </v>
      </c>
      <c r="U65" t="str">
        <f t="shared" si="26"/>
        <v/>
      </c>
      <c r="V65" s="18" t="str">
        <f t="shared" si="27"/>
        <v/>
      </c>
    </row>
    <row r="66" spans="1:22" ht="15" customHeight="1">
      <c r="A66" s="106"/>
      <c r="B66" s="106"/>
      <c r="C66" s="106"/>
      <c r="D66" s="104"/>
      <c r="E66" s="104"/>
      <c r="F66" s="104"/>
      <c r="G66" s="104"/>
      <c r="H66" s="104"/>
      <c r="I66" s="104"/>
      <c r="J66" s="106"/>
      <c r="K66" s="106"/>
      <c r="L66" s="106"/>
      <c r="M66" s="106"/>
      <c r="N66" s="106"/>
      <c r="O66" s="106" t="str">
        <f t="shared" si="28"/>
        <v/>
      </c>
      <c r="P66" s="6" t="str">
        <f t="shared" si="21"/>
        <v xml:space="preserve"> </v>
      </c>
      <c r="Q66">
        <f t="shared" si="22"/>
        <v>0</v>
      </c>
      <c r="R66">
        <f t="shared" si="23"/>
        <v>0</v>
      </c>
      <c r="S66" s="4" t="str">
        <f t="shared" si="24"/>
        <v xml:space="preserve"> </v>
      </c>
      <c r="T66" s="4" t="str">
        <f t="shared" si="25"/>
        <v xml:space="preserve"> </v>
      </c>
      <c r="U66" t="str">
        <f t="shared" si="26"/>
        <v/>
      </c>
      <c r="V66" s="18" t="str">
        <f t="shared" si="27"/>
        <v/>
      </c>
    </row>
    <row r="67" spans="1:22" ht="15" customHeight="1">
      <c r="A67" s="106"/>
      <c r="B67" s="106"/>
      <c r="C67" s="106"/>
      <c r="D67" s="104"/>
      <c r="E67" s="104"/>
      <c r="F67" s="104"/>
      <c r="G67" s="104"/>
      <c r="H67" s="104"/>
      <c r="I67" s="104"/>
      <c r="J67" s="106"/>
      <c r="K67" s="106"/>
      <c r="L67" s="106"/>
      <c r="M67" s="106"/>
      <c r="N67" s="106"/>
      <c r="O67" s="106" t="str">
        <f t="shared" ref="O67:O101" si="29">IF(A67="","","JPN")</f>
        <v/>
      </c>
      <c r="P67" s="6" t="str">
        <f t="shared" si="21"/>
        <v xml:space="preserve"> </v>
      </c>
      <c r="Q67">
        <f t="shared" si="22"/>
        <v>0</v>
      </c>
      <c r="R67">
        <f t="shared" si="23"/>
        <v>0</v>
      </c>
      <c r="S67" s="4" t="str">
        <f t="shared" si="24"/>
        <v xml:space="preserve"> </v>
      </c>
      <c r="T67" s="4" t="str">
        <f t="shared" si="25"/>
        <v xml:space="preserve"> </v>
      </c>
      <c r="U67" t="str">
        <f t="shared" si="26"/>
        <v/>
      </c>
      <c r="V67" s="18" t="str">
        <f t="shared" si="27"/>
        <v/>
      </c>
    </row>
    <row r="68" spans="1:22" ht="15" customHeight="1">
      <c r="A68" s="106"/>
      <c r="B68" s="106"/>
      <c r="C68" s="106"/>
      <c r="D68" s="104"/>
      <c r="E68" s="104"/>
      <c r="F68" s="104"/>
      <c r="G68" s="104"/>
      <c r="H68" s="104"/>
      <c r="I68" s="104"/>
      <c r="J68" s="106"/>
      <c r="K68" s="106"/>
      <c r="L68" s="106"/>
      <c r="M68" s="106"/>
      <c r="N68" s="106"/>
      <c r="O68" s="106" t="str">
        <f t="shared" si="29"/>
        <v/>
      </c>
      <c r="P68" s="6" t="str">
        <f t="shared" si="21"/>
        <v xml:space="preserve"> </v>
      </c>
      <c r="Q68">
        <f t="shared" si="22"/>
        <v>0</v>
      </c>
      <c r="R68">
        <f t="shared" si="23"/>
        <v>0</v>
      </c>
      <c r="S68" s="4" t="str">
        <f t="shared" si="24"/>
        <v xml:space="preserve"> </v>
      </c>
      <c r="T68" s="4" t="str">
        <f t="shared" si="25"/>
        <v xml:space="preserve"> </v>
      </c>
      <c r="U68" t="str">
        <f t="shared" si="26"/>
        <v/>
      </c>
      <c r="V68" s="18" t="str">
        <f t="shared" si="27"/>
        <v/>
      </c>
    </row>
    <row r="69" spans="1:22" ht="15" customHeight="1">
      <c r="A69" s="106"/>
      <c r="B69" s="106"/>
      <c r="C69" s="106"/>
      <c r="D69" s="104"/>
      <c r="E69" s="104"/>
      <c r="F69" s="104"/>
      <c r="G69" s="104"/>
      <c r="H69" s="104"/>
      <c r="I69" s="104"/>
      <c r="J69" s="106"/>
      <c r="K69" s="106"/>
      <c r="L69" s="106"/>
      <c r="M69" s="106"/>
      <c r="N69" s="106"/>
      <c r="O69" s="106" t="str">
        <f t="shared" si="29"/>
        <v/>
      </c>
      <c r="P69" s="6" t="str">
        <f t="shared" si="21"/>
        <v xml:space="preserve"> </v>
      </c>
      <c r="Q69">
        <f t="shared" si="22"/>
        <v>0</v>
      </c>
      <c r="R69">
        <f t="shared" si="23"/>
        <v>0</v>
      </c>
      <c r="S69" s="4" t="str">
        <f t="shared" si="24"/>
        <v xml:space="preserve"> </v>
      </c>
      <c r="T69" s="4" t="str">
        <f t="shared" si="25"/>
        <v xml:space="preserve"> </v>
      </c>
      <c r="U69" t="str">
        <f t="shared" si="26"/>
        <v/>
      </c>
      <c r="V69" s="18" t="str">
        <f t="shared" si="27"/>
        <v/>
      </c>
    </row>
    <row r="70" spans="1:22" ht="15" customHeight="1">
      <c r="A70" s="106"/>
      <c r="B70" s="106"/>
      <c r="C70" s="106"/>
      <c r="D70" s="104"/>
      <c r="E70" s="104"/>
      <c r="F70" s="104"/>
      <c r="G70" s="104"/>
      <c r="H70" s="104"/>
      <c r="I70" s="104"/>
      <c r="J70" s="106"/>
      <c r="K70" s="106"/>
      <c r="L70" s="106"/>
      <c r="M70" s="106"/>
      <c r="N70" s="106"/>
      <c r="O70" s="106" t="str">
        <f t="shared" si="29"/>
        <v/>
      </c>
      <c r="P70" s="6" t="str">
        <f t="shared" si="21"/>
        <v xml:space="preserve"> </v>
      </c>
      <c r="Q70">
        <f t="shared" si="22"/>
        <v>0</v>
      </c>
      <c r="R70">
        <f t="shared" si="23"/>
        <v>0</v>
      </c>
      <c r="S70" s="4" t="str">
        <f t="shared" si="24"/>
        <v xml:space="preserve"> </v>
      </c>
      <c r="T70" s="4" t="str">
        <f t="shared" si="25"/>
        <v xml:space="preserve"> </v>
      </c>
      <c r="U70" t="str">
        <f t="shared" si="26"/>
        <v/>
      </c>
      <c r="V70" s="18" t="str">
        <f t="shared" si="27"/>
        <v/>
      </c>
    </row>
    <row r="71" spans="1:22" ht="15" customHeight="1">
      <c r="A71" s="106"/>
      <c r="B71" s="106"/>
      <c r="C71" s="106"/>
      <c r="D71" s="104"/>
      <c r="E71" s="104"/>
      <c r="F71" s="104"/>
      <c r="G71" s="104"/>
      <c r="H71" s="104"/>
      <c r="I71" s="104"/>
      <c r="J71" s="106"/>
      <c r="K71" s="106"/>
      <c r="L71" s="106"/>
      <c r="M71" s="106"/>
      <c r="N71" s="106"/>
      <c r="O71" s="106" t="str">
        <f t="shared" si="29"/>
        <v/>
      </c>
      <c r="P71" s="6" t="str">
        <f t="shared" si="21"/>
        <v xml:space="preserve"> </v>
      </c>
      <c r="Q71">
        <f t="shared" si="22"/>
        <v>0</v>
      </c>
      <c r="R71">
        <f t="shared" si="23"/>
        <v>0</v>
      </c>
      <c r="S71" s="4" t="str">
        <f t="shared" si="24"/>
        <v xml:space="preserve"> </v>
      </c>
      <c r="T71" s="4" t="str">
        <f t="shared" si="25"/>
        <v xml:space="preserve"> </v>
      </c>
      <c r="U71" t="str">
        <f t="shared" si="26"/>
        <v/>
      </c>
      <c r="V71" s="18" t="str">
        <f t="shared" si="27"/>
        <v/>
      </c>
    </row>
    <row r="72" spans="1:22" ht="15" customHeight="1">
      <c r="A72" s="106"/>
      <c r="B72" s="106"/>
      <c r="C72" s="106"/>
      <c r="D72" s="104"/>
      <c r="E72" s="104"/>
      <c r="F72" s="104"/>
      <c r="G72" s="104"/>
      <c r="H72" s="104"/>
      <c r="I72" s="104"/>
      <c r="J72" s="106"/>
      <c r="K72" s="106"/>
      <c r="L72" s="106"/>
      <c r="M72" s="106"/>
      <c r="N72" s="106"/>
      <c r="O72" s="106" t="str">
        <f t="shared" si="29"/>
        <v/>
      </c>
      <c r="P72" s="6" t="str">
        <f t="shared" si="21"/>
        <v xml:space="preserve"> </v>
      </c>
      <c r="Q72">
        <f t="shared" si="22"/>
        <v>0</v>
      </c>
      <c r="R72">
        <f t="shared" si="23"/>
        <v>0</v>
      </c>
      <c r="S72" s="4" t="str">
        <f t="shared" si="24"/>
        <v xml:space="preserve"> </v>
      </c>
      <c r="T72" s="4" t="str">
        <f t="shared" si="25"/>
        <v xml:space="preserve"> </v>
      </c>
      <c r="U72" t="str">
        <f t="shared" si="26"/>
        <v/>
      </c>
      <c r="V72" s="18" t="str">
        <f t="shared" si="27"/>
        <v/>
      </c>
    </row>
    <row r="73" spans="1:22" ht="15" customHeight="1">
      <c r="A73" s="106"/>
      <c r="B73" s="106"/>
      <c r="C73" s="106"/>
      <c r="D73" s="104"/>
      <c r="E73" s="104"/>
      <c r="F73" s="104"/>
      <c r="G73" s="104"/>
      <c r="H73" s="104"/>
      <c r="I73" s="104"/>
      <c r="J73" s="106"/>
      <c r="K73" s="106"/>
      <c r="L73" s="106"/>
      <c r="M73" s="106"/>
      <c r="N73" s="106"/>
      <c r="O73" s="106" t="str">
        <f t="shared" si="29"/>
        <v/>
      </c>
      <c r="P73" s="6" t="str">
        <f t="shared" si="21"/>
        <v xml:space="preserve"> </v>
      </c>
      <c r="Q73">
        <f t="shared" si="22"/>
        <v>0</v>
      </c>
      <c r="R73">
        <f t="shared" si="23"/>
        <v>0</v>
      </c>
      <c r="S73" s="4" t="str">
        <f t="shared" si="24"/>
        <v xml:space="preserve"> </v>
      </c>
      <c r="T73" s="4" t="str">
        <f t="shared" si="25"/>
        <v xml:space="preserve"> </v>
      </c>
      <c r="U73" t="str">
        <f t="shared" si="26"/>
        <v/>
      </c>
      <c r="V73" s="18" t="str">
        <f t="shared" si="27"/>
        <v/>
      </c>
    </row>
    <row r="74" spans="1:22" ht="15" customHeight="1">
      <c r="A74" s="106"/>
      <c r="B74" s="106"/>
      <c r="C74" s="106"/>
      <c r="D74" s="104"/>
      <c r="E74" s="104"/>
      <c r="F74" s="104"/>
      <c r="G74" s="104"/>
      <c r="H74" s="104"/>
      <c r="I74" s="104"/>
      <c r="J74" s="106"/>
      <c r="K74" s="106"/>
      <c r="L74" s="106"/>
      <c r="M74" s="106"/>
      <c r="N74" s="106"/>
      <c r="O74" s="106" t="str">
        <f t="shared" si="29"/>
        <v/>
      </c>
      <c r="P74" s="6" t="str">
        <f t="shared" ref="P74:P87" si="30">B74&amp;" "&amp;C74</f>
        <v xml:space="preserve"> </v>
      </c>
      <c r="Q74">
        <f t="shared" ref="Q74:Q87" si="31">A74</f>
        <v>0</v>
      </c>
      <c r="R74">
        <f t="shared" ref="R74:R87" si="32">F74</f>
        <v>0</v>
      </c>
      <c r="S74" s="4" t="str">
        <f t="shared" ref="S74:S87" si="33">J74&amp;" "&amp;K74</f>
        <v xml:space="preserve"> </v>
      </c>
      <c r="T74" s="4" t="str">
        <f t="shared" ref="T74:T87" si="34">L74&amp;" "&amp;M74</f>
        <v xml:space="preserve"> </v>
      </c>
      <c r="U74" t="str">
        <f t="shared" ref="U74:U87" si="35">LEFT(N74,4)</f>
        <v/>
      </c>
      <c r="V74" s="18" t="str">
        <f t="shared" ref="V74:V87" si="36">O74</f>
        <v/>
      </c>
    </row>
    <row r="75" spans="1:22" ht="15" customHeight="1">
      <c r="A75" s="106"/>
      <c r="B75" s="106"/>
      <c r="C75" s="106"/>
      <c r="D75" s="104"/>
      <c r="E75" s="104"/>
      <c r="F75" s="104"/>
      <c r="G75" s="104"/>
      <c r="H75" s="104"/>
      <c r="I75" s="104"/>
      <c r="J75" s="106"/>
      <c r="K75" s="106"/>
      <c r="L75" s="106"/>
      <c r="M75" s="106"/>
      <c r="N75" s="106"/>
      <c r="O75" s="106" t="str">
        <f t="shared" si="29"/>
        <v/>
      </c>
      <c r="P75" s="6" t="str">
        <f t="shared" si="30"/>
        <v xml:space="preserve"> </v>
      </c>
      <c r="Q75">
        <f t="shared" si="31"/>
        <v>0</v>
      </c>
      <c r="R75">
        <f t="shared" si="32"/>
        <v>0</v>
      </c>
      <c r="S75" s="4" t="str">
        <f t="shared" si="33"/>
        <v xml:space="preserve"> </v>
      </c>
      <c r="T75" s="4" t="str">
        <f t="shared" si="34"/>
        <v xml:space="preserve"> </v>
      </c>
      <c r="U75" t="str">
        <f t="shared" si="35"/>
        <v/>
      </c>
      <c r="V75" s="18" t="str">
        <f t="shared" si="36"/>
        <v/>
      </c>
    </row>
    <row r="76" spans="1:22" ht="15" customHeight="1">
      <c r="A76" s="106"/>
      <c r="B76" s="106"/>
      <c r="C76" s="106"/>
      <c r="D76" s="104"/>
      <c r="E76" s="104"/>
      <c r="F76" s="104"/>
      <c r="G76" s="104"/>
      <c r="H76" s="104"/>
      <c r="I76" s="104"/>
      <c r="J76" s="106"/>
      <c r="K76" s="106"/>
      <c r="L76" s="106"/>
      <c r="M76" s="106"/>
      <c r="N76" s="106"/>
      <c r="O76" s="106" t="str">
        <f t="shared" si="29"/>
        <v/>
      </c>
      <c r="P76" s="6" t="str">
        <f t="shared" si="30"/>
        <v xml:space="preserve"> </v>
      </c>
      <c r="Q76">
        <f t="shared" si="31"/>
        <v>0</v>
      </c>
      <c r="R76">
        <f t="shared" si="32"/>
        <v>0</v>
      </c>
      <c r="S76" s="4" t="str">
        <f t="shared" si="33"/>
        <v xml:space="preserve"> </v>
      </c>
      <c r="T76" s="4" t="str">
        <f t="shared" si="34"/>
        <v xml:space="preserve"> </v>
      </c>
      <c r="U76" t="str">
        <f t="shared" si="35"/>
        <v/>
      </c>
      <c r="V76" s="18" t="str">
        <f t="shared" si="36"/>
        <v/>
      </c>
    </row>
    <row r="77" spans="1:22" ht="15" customHeight="1">
      <c r="A77" s="106"/>
      <c r="B77" s="106"/>
      <c r="C77" s="106"/>
      <c r="D77" s="104"/>
      <c r="E77" s="104"/>
      <c r="F77" s="104"/>
      <c r="G77" s="104"/>
      <c r="H77" s="104"/>
      <c r="I77" s="104"/>
      <c r="J77" s="106"/>
      <c r="K77" s="106"/>
      <c r="L77" s="106"/>
      <c r="M77" s="106"/>
      <c r="N77" s="106"/>
      <c r="O77" s="106" t="str">
        <f t="shared" si="29"/>
        <v/>
      </c>
      <c r="P77" s="6" t="str">
        <f t="shared" si="30"/>
        <v xml:space="preserve"> </v>
      </c>
      <c r="Q77">
        <f t="shared" si="31"/>
        <v>0</v>
      </c>
      <c r="R77">
        <f t="shared" si="32"/>
        <v>0</v>
      </c>
      <c r="S77" s="4" t="str">
        <f t="shared" si="33"/>
        <v xml:space="preserve"> </v>
      </c>
      <c r="T77" s="4" t="str">
        <f t="shared" si="34"/>
        <v xml:space="preserve"> </v>
      </c>
      <c r="U77" t="str">
        <f t="shared" si="35"/>
        <v/>
      </c>
      <c r="V77" s="18" t="str">
        <f t="shared" si="36"/>
        <v/>
      </c>
    </row>
    <row r="78" spans="1:22" ht="15" customHeight="1">
      <c r="A78" s="106"/>
      <c r="B78" s="106"/>
      <c r="C78" s="106"/>
      <c r="D78" s="104"/>
      <c r="E78" s="104"/>
      <c r="F78" s="104"/>
      <c r="G78" s="104"/>
      <c r="H78" s="104"/>
      <c r="I78" s="104"/>
      <c r="J78" s="106"/>
      <c r="K78" s="106"/>
      <c r="L78" s="106"/>
      <c r="M78" s="106"/>
      <c r="N78" s="106"/>
      <c r="O78" s="106" t="str">
        <f t="shared" si="29"/>
        <v/>
      </c>
      <c r="P78" s="6" t="str">
        <f t="shared" si="30"/>
        <v xml:space="preserve"> </v>
      </c>
      <c r="Q78">
        <f t="shared" si="31"/>
        <v>0</v>
      </c>
      <c r="R78">
        <f t="shared" si="32"/>
        <v>0</v>
      </c>
      <c r="S78" s="4" t="str">
        <f t="shared" si="33"/>
        <v xml:space="preserve"> </v>
      </c>
      <c r="T78" s="4" t="str">
        <f t="shared" si="34"/>
        <v xml:space="preserve"> </v>
      </c>
      <c r="U78" t="str">
        <f t="shared" si="35"/>
        <v/>
      </c>
      <c r="V78" s="18" t="str">
        <f t="shared" si="36"/>
        <v/>
      </c>
    </row>
    <row r="79" spans="1:22" ht="15" customHeight="1">
      <c r="A79" s="106"/>
      <c r="B79" s="106"/>
      <c r="C79" s="106"/>
      <c r="D79" s="104"/>
      <c r="E79" s="104"/>
      <c r="F79" s="104"/>
      <c r="G79" s="104"/>
      <c r="H79" s="104"/>
      <c r="I79" s="104"/>
      <c r="J79" s="106"/>
      <c r="K79" s="106"/>
      <c r="L79" s="106"/>
      <c r="M79" s="106"/>
      <c r="N79" s="106"/>
      <c r="O79" s="106" t="str">
        <f t="shared" si="29"/>
        <v/>
      </c>
      <c r="P79" s="6" t="str">
        <f t="shared" si="30"/>
        <v xml:space="preserve"> </v>
      </c>
      <c r="Q79">
        <f t="shared" si="31"/>
        <v>0</v>
      </c>
      <c r="R79">
        <f t="shared" si="32"/>
        <v>0</v>
      </c>
      <c r="S79" s="4" t="str">
        <f t="shared" si="33"/>
        <v xml:space="preserve"> </v>
      </c>
      <c r="T79" s="4" t="str">
        <f t="shared" si="34"/>
        <v xml:space="preserve"> </v>
      </c>
      <c r="U79" t="str">
        <f t="shared" si="35"/>
        <v/>
      </c>
      <c r="V79" s="18" t="str">
        <f t="shared" si="36"/>
        <v/>
      </c>
    </row>
    <row r="80" spans="1:22" ht="15" customHeight="1">
      <c r="A80" s="106"/>
      <c r="B80" s="106"/>
      <c r="C80" s="106"/>
      <c r="D80" s="104"/>
      <c r="E80" s="104"/>
      <c r="F80" s="104"/>
      <c r="G80" s="104"/>
      <c r="H80" s="104"/>
      <c r="I80" s="104"/>
      <c r="J80" s="106"/>
      <c r="K80" s="106"/>
      <c r="L80" s="106"/>
      <c r="M80" s="106"/>
      <c r="N80" s="106"/>
      <c r="O80" s="106" t="str">
        <f t="shared" si="29"/>
        <v/>
      </c>
      <c r="P80" s="6" t="str">
        <f t="shared" si="30"/>
        <v xml:space="preserve"> </v>
      </c>
      <c r="Q80">
        <f t="shared" si="31"/>
        <v>0</v>
      </c>
      <c r="R80">
        <f t="shared" si="32"/>
        <v>0</v>
      </c>
      <c r="S80" s="4" t="str">
        <f t="shared" si="33"/>
        <v xml:space="preserve"> </v>
      </c>
      <c r="T80" s="4" t="str">
        <f t="shared" si="34"/>
        <v xml:space="preserve"> </v>
      </c>
      <c r="U80" t="str">
        <f t="shared" si="35"/>
        <v/>
      </c>
      <c r="V80" s="18" t="str">
        <f t="shared" si="36"/>
        <v/>
      </c>
    </row>
    <row r="81" spans="1:22" ht="15" customHeight="1">
      <c r="A81" s="106"/>
      <c r="B81" s="106"/>
      <c r="C81" s="106"/>
      <c r="D81" s="104"/>
      <c r="E81" s="104"/>
      <c r="F81" s="104"/>
      <c r="G81" s="104"/>
      <c r="H81" s="104"/>
      <c r="I81" s="104"/>
      <c r="J81" s="106"/>
      <c r="K81" s="106"/>
      <c r="L81" s="106"/>
      <c r="M81" s="106"/>
      <c r="N81" s="106"/>
      <c r="O81" s="106" t="str">
        <f t="shared" si="29"/>
        <v/>
      </c>
      <c r="P81" s="6" t="str">
        <f t="shared" si="30"/>
        <v xml:space="preserve"> </v>
      </c>
      <c r="Q81">
        <f t="shared" si="31"/>
        <v>0</v>
      </c>
      <c r="R81">
        <f t="shared" si="32"/>
        <v>0</v>
      </c>
      <c r="S81" s="4" t="str">
        <f t="shared" si="33"/>
        <v xml:space="preserve"> </v>
      </c>
      <c r="T81" s="4" t="str">
        <f t="shared" si="34"/>
        <v xml:space="preserve"> </v>
      </c>
      <c r="U81" t="str">
        <f t="shared" si="35"/>
        <v/>
      </c>
      <c r="V81" s="18" t="str">
        <f t="shared" si="36"/>
        <v/>
      </c>
    </row>
    <row r="82" spans="1:22" ht="15" customHeight="1">
      <c r="A82" s="106"/>
      <c r="B82" s="106"/>
      <c r="C82" s="106"/>
      <c r="D82" s="104"/>
      <c r="E82" s="104"/>
      <c r="F82" s="104"/>
      <c r="G82" s="104"/>
      <c r="H82" s="104"/>
      <c r="I82" s="104"/>
      <c r="J82" s="106"/>
      <c r="K82" s="106"/>
      <c r="L82" s="106"/>
      <c r="M82" s="106"/>
      <c r="N82" s="106"/>
      <c r="O82" s="106" t="str">
        <f t="shared" si="29"/>
        <v/>
      </c>
      <c r="P82" s="6" t="str">
        <f t="shared" si="30"/>
        <v xml:space="preserve"> </v>
      </c>
      <c r="Q82">
        <f t="shared" si="31"/>
        <v>0</v>
      </c>
      <c r="R82">
        <f t="shared" si="32"/>
        <v>0</v>
      </c>
      <c r="S82" s="4" t="str">
        <f t="shared" si="33"/>
        <v xml:space="preserve"> </v>
      </c>
      <c r="T82" s="4" t="str">
        <f t="shared" si="34"/>
        <v xml:space="preserve"> </v>
      </c>
      <c r="U82" t="str">
        <f t="shared" si="35"/>
        <v/>
      </c>
      <c r="V82" s="18" t="str">
        <f t="shared" si="36"/>
        <v/>
      </c>
    </row>
    <row r="83" spans="1:22" ht="15" customHeight="1">
      <c r="A83" s="106"/>
      <c r="B83" s="106"/>
      <c r="C83" s="106"/>
      <c r="D83" s="104"/>
      <c r="E83" s="104"/>
      <c r="F83" s="104"/>
      <c r="G83" s="104"/>
      <c r="H83" s="104"/>
      <c r="I83" s="104"/>
      <c r="J83" s="106"/>
      <c r="K83" s="106"/>
      <c r="L83" s="106"/>
      <c r="M83" s="106"/>
      <c r="N83" s="106"/>
      <c r="O83" s="106" t="str">
        <f t="shared" si="29"/>
        <v/>
      </c>
      <c r="P83" s="6" t="str">
        <f t="shared" si="30"/>
        <v xml:space="preserve"> </v>
      </c>
      <c r="Q83">
        <f t="shared" si="31"/>
        <v>0</v>
      </c>
      <c r="R83">
        <f t="shared" si="32"/>
        <v>0</v>
      </c>
      <c r="S83" s="4" t="str">
        <f t="shared" si="33"/>
        <v xml:space="preserve"> </v>
      </c>
      <c r="T83" s="4" t="str">
        <f t="shared" si="34"/>
        <v xml:space="preserve"> </v>
      </c>
      <c r="U83" t="str">
        <f t="shared" si="35"/>
        <v/>
      </c>
      <c r="V83" s="18" t="str">
        <f t="shared" si="36"/>
        <v/>
      </c>
    </row>
    <row r="84" spans="1:22" ht="15" customHeight="1">
      <c r="A84" s="106"/>
      <c r="B84" s="106"/>
      <c r="C84" s="106"/>
      <c r="D84" s="104"/>
      <c r="E84" s="104"/>
      <c r="F84" s="104"/>
      <c r="G84" s="104"/>
      <c r="H84" s="104"/>
      <c r="I84" s="104"/>
      <c r="J84" s="106"/>
      <c r="K84" s="106"/>
      <c r="L84" s="106"/>
      <c r="M84" s="106"/>
      <c r="N84" s="106"/>
      <c r="O84" s="106" t="str">
        <f t="shared" si="29"/>
        <v/>
      </c>
      <c r="P84" s="6" t="str">
        <f t="shared" si="30"/>
        <v xml:space="preserve"> </v>
      </c>
      <c r="Q84">
        <f t="shared" si="31"/>
        <v>0</v>
      </c>
      <c r="R84">
        <f t="shared" si="32"/>
        <v>0</v>
      </c>
      <c r="S84" s="4" t="str">
        <f t="shared" si="33"/>
        <v xml:space="preserve"> </v>
      </c>
      <c r="T84" s="4" t="str">
        <f t="shared" si="34"/>
        <v xml:space="preserve"> </v>
      </c>
      <c r="U84" t="str">
        <f t="shared" si="35"/>
        <v/>
      </c>
      <c r="V84" s="18" t="str">
        <f t="shared" si="36"/>
        <v/>
      </c>
    </row>
    <row r="85" spans="1:22" ht="15" customHeight="1">
      <c r="A85" s="106"/>
      <c r="B85" s="106"/>
      <c r="C85" s="106"/>
      <c r="D85" s="104"/>
      <c r="E85" s="104"/>
      <c r="F85" s="104"/>
      <c r="G85" s="104"/>
      <c r="H85" s="104"/>
      <c r="I85" s="104"/>
      <c r="J85" s="106"/>
      <c r="K85" s="106"/>
      <c r="L85" s="106"/>
      <c r="M85" s="106"/>
      <c r="N85" s="106"/>
      <c r="O85" s="106" t="str">
        <f t="shared" si="29"/>
        <v/>
      </c>
      <c r="P85" s="6" t="str">
        <f t="shared" si="30"/>
        <v xml:space="preserve"> </v>
      </c>
      <c r="Q85">
        <f t="shared" si="31"/>
        <v>0</v>
      </c>
      <c r="R85">
        <f t="shared" si="32"/>
        <v>0</v>
      </c>
      <c r="S85" s="4" t="str">
        <f t="shared" si="33"/>
        <v xml:space="preserve"> </v>
      </c>
      <c r="T85" s="4" t="str">
        <f t="shared" si="34"/>
        <v xml:space="preserve"> </v>
      </c>
      <c r="U85" t="str">
        <f t="shared" si="35"/>
        <v/>
      </c>
      <c r="V85" s="18" t="str">
        <f t="shared" si="36"/>
        <v/>
      </c>
    </row>
    <row r="86" spans="1:22" ht="15" customHeight="1">
      <c r="A86" s="106"/>
      <c r="B86" s="106"/>
      <c r="C86" s="106"/>
      <c r="D86" s="104"/>
      <c r="E86" s="104"/>
      <c r="F86" s="104"/>
      <c r="G86" s="104"/>
      <c r="H86" s="104"/>
      <c r="I86" s="104"/>
      <c r="J86" s="106"/>
      <c r="K86" s="106"/>
      <c r="L86" s="106"/>
      <c r="M86" s="106"/>
      <c r="N86" s="106"/>
      <c r="O86" s="106" t="str">
        <f t="shared" si="29"/>
        <v/>
      </c>
      <c r="P86" s="6" t="str">
        <f t="shared" si="30"/>
        <v xml:space="preserve"> </v>
      </c>
      <c r="Q86">
        <f t="shared" si="31"/>
        <v>0</v>
      </c>
      <c r="R86">
        <f t="shared" si="32"/>
        <v>0</v>
      </c>
      <c r="S86" s="4" t="str">
        <f t="shared" si="33"/>
        <v xml:space="preserve"> </v>
      </c>
      <c r="T86" s="4" t="str">
        <f t="shared" si="34"/>
        <v xml:space="preserve"> </v>
      </c>
      <c r="U86" t="str">
        <f t="shared" si="35"/>
        <v/>
      </c>
      <c r="V86" s="18" t="str">
        <f t="shared" si="36"/>
        <v/>
      </c>
    </row>
    <row r="87" spans="1:22" ht="15" customHeight="1">
      <c r="A87" s="106"/>
      <c r="B87" s="106"/>
      <c r="C87" s="106"/>
      <c r="D87" s="104"/>
      <c r="E87" s="104"/>
      <c r="F87" s="104"/>
      <c r="G87" s="104"/>
      <c r="H87" s="104"/>
      <c r="I87" s="104"/>
      <c r="J87" s="106"/>
      <c r="K87" s="106"/>
      <c r="L87" s="106"/>
      <c r="M87" s="106"/>
      <c r="N87" s="106"/>
      <c r="O87" s="106" t="str">
        <f t="shared" si="29"/>
        <v/>
      </c>
      <c r="P87" s="6" t="str">
        <f t="shared" si="30"/>
        <v xml:space="preserve"> </v>
      </c>
      <c r="Q87">
        <f t="shared" si="31"/>
        <v>0</v>
      </c>
      <c r="R87">
        <f t="shared" si="32"/>
        <v>0</v>
      </c>
      <c r="S87" s="4" t="str">
        <f t="shared" si="33"/>
        <v xml:space="preserve"> </v>
      </c>
      <c r="T87" s="4" t="str">
        <f t="shared" si="34"/>
        <v xml:space="preserve"> </v>
      </c>
      <c r="U87" t="str">
        <f t="shared" si="35"/>
        <v/>
      </c>
      <c r="V87" s="18" t="str">
        <f t="shared" si="36"/>
        <v/>
      </c>
    </row>
    <row r="88" spans="1:22" ht="15" customHeight="1">
      <c r="A88" s="106"/>
      <c r="B88" s="106"/>
      <c r="C88" s="106"/>
      <c r="D88" s="104"/>
      <c r="E88" s="104"/>
      <c r="F88" s="104"/>
      <c r="G88" s="104"/>
      <c r="H88" s="104"/>
      <c r="I88" s="104"/>
      <c r="J88" s="106"/>
      <c r="K88" s="106"/>
      <c r="L88" s="106"/>
      <c r="M88" s="106"/>
      <c r="N88" s="106"/>
      <c r="O88" s="106" t="str">
        <f t="shared" si="29"/>
        <v/>
      </c>
      <c r="P88" s="6" t="str">
        <f t="shared" ref="P88:P101" si="37">B88&amp;" "&amp;C88</f>
        <v xml:space="preserve"> </v>
      </c>
      <c r="Q88">
        <f t="shared" ref="Q88:Q101" si="38">A88</f>
        <v>0</v>
      </c>
      <c r="R88">
        <f t="shared" ref="R88:R101" si="39">F88</f>
        <v>0</v>
      </c>
      <c r="S88" s="4" t="str">
        <f t="shared" ref="S88:S101" si="40">J88&amp;" "&amp;K88</f>
        <v xml:space="preserve"> </v>
      </c>
      <c r="T88" s="4" t="str">
        <f t="shared" ref="T88:T101" si="41">L88&amp;" "&amp;M88</f>
        <v xml:space="preserve"> </v>
      </c>
      <c r="U88" t="str">
        <f t="shared" ref="U88:U101" si="42">LEFT(N88,4)</f>
        <v/>
      </c>
      <c r="V88" s="18" t="str">
        <f t="shared" ref="V88:V101" si="43">O88</f>
        <v/>
      </c>
    </row>
    <row r="89" spans="1:22" ht="15" customHeight="1">
      <c r="A89" s="106"/>
      <c r="B89" s="106"/>
      <c r="C89" s="106"/>
      <c r="D89" s="104"/>
      <c r="E89" s="104"/>
      <c r="F89" s="104"/>
      <c r="G89" s="104"/>
      <c r="H89" s="104"/>
      <c r="I89" s="104"/>
      <c r="J89" s="106"/>
      <c r="K89" s="106"/>
      <c r="L89" s="106"/>
      <c r="M89" s="106"/>
      <c r="N89" s="106"/>
      <c r="O89" s="106" t="str">
        <f t="shared" si="29"/>
        <v/>
      </c>
      <c r="P89" s="6" t="str">
        <f t="shared" si="37"/>
        <v xml:space="preserve"> </v>
      </c>
      <c r="Q89">
        <f t="shared" si="38"/>
        <v>0</v>
      </c>
      <c r="R89">
        <f t="shared" si="39"/>
        <v>0</v>
      </c>
      <c r="S89" s="4" t="str">
        <f t="shared" si="40"/>
        <v xml:space="preserve"> </v>
      </c>
      <c r="T89" s="4" t="str">
        <f t="shared" si="41"/>
        <v xml:space="preserve"> </v>
      </c>
      <c r="U89" t="str">
        <f t="shared" si="42"/>
        <v/>
      </c>
      <c r="V89" s="18" t="str">
        <f t="shared" si="43"/>
        <v/>
      </c>
    </row>
    <row r="90" spans="1:22" ht="15" customHeight="1">
      <c r="A90" s="106"/>
      <c r="B90" s="106"/>
      <c r="C90" s="106"/>
      <c r="D90" s="104"/>
      <c r="E90" s="104"/>
      <c r="F90" s="104"/>
      <c r="G90" s="104"/>
      <c r="H90" s="104"/>
      <c r="I90" s="104"/>
      <c r="J90" s="106"/>
      <c r="K90" s="106"/>
      <c r="L90" s="106"/>
      <c r="M90" s="106"/>
      <c r="N90" s="106"/>
      <c r="O90" s="106" t="str">
        <f t="shared" si="29"/>
        <v/>
      </c>
      <c r="P90" s="6" t="str">
        <f t="shared" si="37"/>
        <v xml:space="preserve"> </v>
      </c>
      <c r="Q90">
        <f t="shared" si="38"/>
        <v>0</v>
      </c>
      <c r="R90">
        <f t="shared" si="39"/>
        <v>0</v>
      </c>
      <c r="S90" s="4" t="str">
        <f t="shared" si="40"/>
        <v xml:space="preserve"> </v>
      </c>
      <c r="T90" s="4" t="str">
        <f t="shared" si="41"/>
        <v xml:space="preserve"> </v>
      </c>
      <c r="U90" t="str">
        <f t="shared" si="42"/>
        <v/>
      </c>
      <c r="V90" s="18" t="str">
        <f t="shared" si="43"/>
        <v/>
      </c>
    </row>
    <row r="91" spans="1:22" ht="15" customHeight="1">
      <c r="A91" s="106"/>
      <c r="B91" s="106"/>
      <c r="C91" s="106"/>
      <c r="D91" s="104"/>
      <c r="E91" s="104"/>
      <c r="F91" s="104"/>
      <c r="G91" s="104"/>
      <c r="H91" s="104"/>
      <c r="I91" s="104"/>
      <c r="J91" s="106"/>
      <c r="K91" s="106"/>
      <c r="L91" s="106"/>
      <c r="M91" s="106"/>
      <c r="N91" s="106"/>
      <c r="O91" s="106" t="str">
        <f t="shared" si="29"/>
        <v/>
      </c>
      <c r="P91" s="6" t="str">
        <f t="shared" si="37"/>
        <v xml:space="preserve"> </v>
      </c>
      <c r="Q91">
        <f t="shared" si="38"/>
        <v>0</v>
      </c>
      <c r="R91">
        <f t="shared" si="39"/>
        <v>0</v>
      </c>
      <c r="S91" s="4" t="str">
        <f t="shared" si="40"/>
        <v xml:space="preserve"> </v>
      </c>
      <c r="T91" s="4" t="str">
        <f t="shared" si="41"/>
        <v xml:space="preserve"> </v>
      </c>
      <c r="U91" t="str">
        <f t="shared" si="42"/>
        <v/>
      </c>
      <c r="V91" s="18" t="str">
        <f t="shared" si="43"/>
        <v/>
      </c>
    </row>
    <row r="92" spans="1:22" ht="15" customHeight="1">
      <c r="A92" s="106"/>
      <c r="B92" s="106"/>
      <c r="C92" s="106"/>
      <c r="D92" s="104"/>
      <c r="E92" s="104"/>
      <c r="F92" s="104"/>
      <c r="G92" s="104"/>
      <c r="H92" s="104"/>
      <c r="I92" s="104"/>
      <c r="J92" s="106"/>
      <c r="K92" s="106"/>
      <c r="L92" s="106"/>
      <c r="M92" s="106"/>
      <c r="N92" s="106"/>
      <c r="O92" s="106" t="str">
        <f t="shared" si="29"/>
        <v/>
      </c>
      <c r="P92" s="6" t="str">
        <f t="shared" si="37"/>
        <v xml:space="preserve"> </v>
      </c>
      <c r="Q92">
        <f t="shared" si="38"/>
        <v>0</v>
      </c>
      <c r="R92">
        <f t="shared" si="39"/>
        <v>0</v>
      </c>
      <c r="S92" s="4" t="str">
        <f t="shared" si="40"/>
        <v xml:space="preserve"> </v>
      </c>
      <c r="T92" s="4" t="str">
        <f t="shared" si="41"/>
        <v xml:space="preserve"> </v>
      </c>
      <c r="U92" t="str">
        <f t="shared" si="42"/>
        <v/>
      </c>
      <c r="V92" s="18" t="str">
        <f t="shared" si="43"/>
        <v/>
      </c>
    </row>
    <row r="93" spans="1:22" ht="15" customHeight="1">
      <c r="A93" s="106"/>
      <c r="B93" s="106"/>
      <c r="C93" s="106"/>
      <c r="D93" s="104"/>
      <c r="E93" s="104"/>
      <c r="F93" s="104"/>
      <c r="G93" s="104"/>
      <c r="H93" s="104"/>
      <c r="I93" s="104"/>
      <c r="J93" s="106"/>
      <c r="K93" s="106"/>
      <c r="L93" s="106"/>
      <c r="M93" s="106"/>
      <c r="N93" s="106"/>
      <c r="O93" s="106" t="str">
        <f t="shared" si="29"/>
        <v/>
      </c>
      <c r="P93" s="6" t="str">
        <f t="shared" si="37"/>
        <v xml:space="preserve"> </v>
      </c>
      <c r="Q93">
        <f t="shared" si="38"/>
        <v>0</v>
      </c>
      <c r="R93">
        <f t="shared" si="39"/>
        <v>0</v>
      </c>
      <c r="S93" s="4" t="str">
        <f t="shared" si="40"/>
        <v xml:space="preserve"> </v>
      </c>
      <c r="T93" s="4" t="str">
        <f t="shared" si="41"/>
        <v xml:space="preserve"> </v>
      </c>
      <c r="U93" t="str">
        <f t="shared" si="42"/>
        <v/>
      </c>
      <c r="V93" s="18" t="str">
        <f t="shared" si="43"/>
        <v/>
      </c>
    </row>
    <row r="94" spans="1:22" ht="15" customHeight="1">
      <c r="A94" s="106"/>
      <c r="B94" s="106"/>
      <c r="C94" s="106"/>
      <c r="D94" s="104"/>
      <c r="E94" s="104"/>
      <c r="F94" s="104"/>
      <c r="G94" s="104"/>
      <c r="H94" s="104"/>
      <c r="I94" s="104"/>
      <c r="J94" s="106"/>
      <c r="K94" s="106"/>
      <c r="L94" s="106"/>
      <c r="M94" s="106"/>
      <c r="N94" s="106"/>
      <c r="O94" s="106" t="str">
        <f t="shared" si="29"/>
        <v/>
      </c>
      <c r="P94" s="6" t="str">
        <f t="shared" si="37"/>
        <v xml:space="preserve"> </v>
      </c>
      <c r="Q94">
        <f t="shared" si="38"/>
        <v>0</v>
      </c>
      <c r="R94">
        <f t="shared" si="39"/>
        <v>0</v>
      </c>
      <c r="S94" s="4" t="str">
        <f t="shared" si="40"/>
        <v xml:space="preserve"> </v>
      </c>
      <c r="T94" s="4" t="str">
        <f t="shared" si="41"/>
        <v xml:space="preserve"> </v>
      </c>
      <c r="U94" t="str">
        <f t="shared" si="42"/>
        <v/>
      </c>
      <c r="V94" s="18" t="str">
        <f t="shared" si="43"/>
        <v/>
      </c>
    </row>
    <row r="95" spans="1:22" ht="15" customHeight="1">
      <c r="A95" s="106"/>
      <c r="B95" s="106"/>
      <c r="C95" s="106"/>
      <c r="D95" s="104"/>
      <c r="E95" s="104"/>
      <c r="F95" s="104"/>
      <c r="G95" s="104"/>
      <c r="H95" s="104"/>
      <c r="I95" s="104"/>
      <c r="J95" s="106"/>
      <c r="K95" s="106"/>
      <c r="L95" s="106"/>
      <c r="M95" s="106"/>
      <c r="N95" s="106"/>
      <c r="O95" s="106" t="str">
        <f t="shared" si="29"/>
        <v/>
      </c>
      <c r="P95" s="6" t="str">
        <f t="shared" si="37"/>
        <v xml:space="preserve"> </v>
      </c>
      <c r="Q95">
        <f t="shared" si="38"/>
        <v>0</v>
      </c>
      <c r="R95">
        <f t="shared" si="39"/>
        <v>0</v>
      </c>
      <c r="S95" s="4" t="str">
        <f t="shared" si="40"/>
        <v xml:space="preserve"> </v>
      </c>
      <c r="T95" s="4" t="str">
        <f t="shared" si="41"/>
        <v xml:space="preserve"> </v>
      </c>
      <c r="U95" t="str">
        <f t="shared" si="42"/>
        <v/>
      </c>
      <c r="V95" s="18" t="str">
        <f t="shared" si="43"/>
        <v/>
      </c>
    </row>
    <row r="96" spans="1:22" ht="15" customHeight="1">
      <c r="A96" s="106"/>
      <c r="B96" s="106"/>
      <c r="C96" s="106"/>
      <c r="D96" s="104"/>
      <c r="E96" s="104"/>
      <c r="F96" s="104"/>
      <c r="G96" s="104"/>
      <c r="H96" s="104"/>
      <c r="I96" s="104"/>
      <c r="J96" s="106"/>
      <c r="K96" s="106"/>
      <c r="L96" s="106"/>
      <c r="M96" s="106"/>
      <c r="N96" s="106"/>
      <c r="O96" s="106" t="str">
        <f t="shared" si="29"/>
        <v/>
      </c>
      <c r="P96" s="6" t="str">
        <f t="shared" si="37"/>
        <v xml:space="preserve"> </v>
      </c>
      <c r="Q96">
        <f t="shared" si="38"/>
        <v>0</v>
      </c>
      <c r="R96">
        <f t="shared" si="39"/>
        <v>0</v>
      </c>
      <c r="S96" s="4" t="str">
        <f t="shared" si="40"/>
        <v xml:space="preserve"> </v>
      </c>
      <c r="T96" s="4" t="str">
        <f t="shared" si="41"/>
        <v xml:space="preserve"> </v>
      </c>
      <c r="U96" t="str">
        <f t="shared" si="42"/>
        <v/>
      </c>
      <c r="V96" s="18" t="str">
        <f t="shared" si="43"/>
        <v/>
      </c>
    </row>
    <row r="97" spans="1:22" ht="15" customHeight="1">
      <c r="A97" s="106"/>
      <c r="B97" s="106"/>
      <c r="C97" s="106"/>
      <c r="D97" s="104"/>
      <c r="E97" s="104"/>
      <c r="F97" s="104"/>
      <c r="G97" s="104"/>
      <c r="H97" s="104"/>
      <c r="I97" s="104"/>
      <c r="J97" s="106"/>
      <c r="K97" s="106"/>
      <c r="L97" s="106"/>
      <c r="M97" s="106"/>
      <c r="N97" s="106"/>
      <c r="O97" s="106" t="str">
        <f t="shared" si="29"/>
        <v/>
      </c>
      <c r="P97" s="6" t="str">
        <f t="shared" si="37"/>
        <v xml:space="preserve"> </v>
      </c>
      <c r="Q97">
        <f t="shared" si="38"/>
        <v>0</v>
      </c>
      <c r="R97">
        <f t="shared" si="39"/>
        <v>0</v>
      </c>
      <c r="S97" s="4" t="str">
        <f t="shared" si="40"/>
        <v xml:space="preserve"> </v>
      </c>
      <c r="T97" s="4" t="str">
        <f t="shared" si="41"/>
        <v xml:space="preserve"> </v>
      </c>
      <c r="U97" t="str">
        <f t="shared" si="42"/>
        <v/>
      </c>
      <c r="V97" s="18" t="str">
        <f t="shared" si="43"/>
        <v/>
      </c>
    </row>
    <row r="98" spans="1:22" ht="15" customHeight="1">
      <c r="A98" s="106"/>
      <c r="B98" s="106"/>
      <c r="C98" s="106"/>
      <c r="D98" s="104"/>
      <c r="E98" s="104"/>
      <c r="F98" s="104"/>
      <c r="G98" s="104"/>
      <c r="H98" s="104"/>
      <c r="I98" s="104"/>
      <c r="J98" s="106"/>
      <c r="K98" s="106"/>
      <c r="L98" s="106"/>
      <c r="M98" s="106"/>
      <c r="N98" s="106"/>
      <c r="O98" s="106" t="str">
        <f t="shared" si="29"/>
        <v/>
      </c>
      <c r="P98" s="6" t="str">
        <f t="shared" si="37"/>
        <v xml:space="preserve"> </v>
      </c>
      <c r="Q98">
        <f t="shared" si="38"/>
        <v>0</v>
      </c>
      <c r="R98">
        <f t="shared" si="39"/>
        <v>0</v>
      </c>
      <c r="S98" s="4" t="str">
        <f t="shared" si="40"/>
        <v xml:space="preserve"> </v>
      </c>
      <c r="T98" s="4" t="str">
        <f t="shared" si="41"/>
        <v xml:space="preserve"> </v>
      </c>
      <c r="U98" t="str">
        <f t="shared" si="42"/>
        <v/>
      </c>
      <c r="V98" s="18" t="str">
        <f t="shared" si="43"/>
        <v/>
      </c>
    </row>
    <row r="99" spans="1:22" ht="15" customHeight="1">
      <c r="A99" s="106"/>
      <c r="B99" s="106"/>
      <c r="C99" s="106"/>
      <c r="D99" s="104"/>
      <c r="E99" s="104"/>
      <c r="F99" s="104"/>
      <c r="G99" s="104"/>
      <c r="H99" s="104"/>
      <c r="I99" s="104"/>
      <c r="J99" s="106"/>
      <c r="K99" s="106"/>
      <c r="L99" s="106"/>
      <c r="M99" s="106"/>
      <c r="N99" s="106"/>
      <c r="O99" s="106" t="str">
        <f t="shared" si="29"/>
        <v/>
      </c>
      <c r="P99" s="6" t="str">
        <f t="shared" si="37"/>
        <v xml:space="preserve"> </v>
      </c>
      <c r="Q99">
        <f t="shared" si="38"/>
        <v>0</v>
      </c>
      <c r="R99">
        <f t="shared" si="39"/>
        <v>0</v>
      </c>
      <c r="S99" s="4" t="str">
        <f t="shared" si="40"/>
        <v xml:space="preserve"> </v>
      </c>
      <c r="T99" s="4" t="str">
        <f t="shared" si="41"/>
        <v xml:space="preserve"> </v>
      </c>
      <c r="U99" t="str">
        <f t="shared" si="42"/>
        <v/>
      </c>
      <c r="V99" s="18" t="str">
        <f t="shared" si="43"/>
        <v/>
      </c>
    </row>
    <row r="100" spans="1:22" ht="15" customHeight="1">
      <c r="A100" s="106"/>
      <c r="B100" s="106"/>
      <c r="C100" s="106"/>
      <c r="D100" s="104"/>
      <c r="E100" s="104"/>
      <c r="F100" s="104"/>
      <c r="G100" s="104"/>
      <c r="H100" s="104"/>
      <c r="I100" s="104"/>
      <c r="J100" s="106"/>
      <c r="K100" s="106"/>
      <c r="L100" s="106"/>
      <c r="M100" s="106"/>
      <c r="N100" s="106"/>
      <c r="O100" s="106" t="str">
        <f t="shared" si="29"/>
        <v/>
      </c>
      <c r="P100" s="6" t="str">
        <f t="shared" si="37"/>
        <v xml:space="preserve"> </v>
      </c>
      <c r="Q100">
        <f t="shared" si="38"/>
        <v>0</v>
      </c>
      <c r="R100">
        <f t="shared" si="39"/>
        <v>0</v>
      </c>
      <c r="S100" s="4" t="str">
        <f t="shared" si="40"/>
        <v xml:space="preserve"> </v>
      </c>
      <c r="T100" s="4" t="str">
        <f t="shared" si="41"/>
        <v xml:space="preserve"> </v>
      </c>
      <c r="U100" t="str">
        <f t="shared" si="42"/>
        <v/>
      </c>
      <c r="V100" s="18" t="str">
        <f t="shared" si="43"/>
        <v/>
      </c>
    </row>
    <row r="101" spans="1:22" ht="15" customHeight="1">
      <c r="A101" s="106"/>
      <c r="B101" s="106"/>
      <c r="C101" s="106"/>
      <c r="D101" s="104"/>
      <c r="E101" s="104"/>
      <c r="F101" s="104"/>
      <c r="G101" s="104"/>
      <c r="H101" s="104"/>
      <c r="I101" s="104"/>
      <c r="J101" s="106"/>
      <c r="K101" s="106"/>
      <c r="L101" s="106"/>
      <c r="M101" s="106"/>
      <c r="N101" s="106"/>
      <c r="O101" s="106" t="str">
        <f t="shared" si="29"/>
        <v/>
      </c>
      <c r="P101" s="19" t="str">
        <f t="shared" si="37"/>
        <v xml:space="preserve"> </v>
      </c>
      <c r="Q101" s="1">
        <f t="shared" si="38"/>
        <v>0</v>
      </c>
      <c r="R101" s="1">
        <f t="shared" si="39"/>
        <v>0</v>
      </c>
      <c r="S101" s="20" t="str">
        <f t="shared" si="40"/>
        <v xml:space="preserve"> </v>
      </c>
      <c r="T101" s="20" t="str">
        <f t="shared" si="41"/>
        <v xml:space="preserve"> </v>
      </c>
      <c r="U101" s="1" t="str">
        <f t="shared" si="42"/>
        <v/>
      </c>
      <c r="V101" s="2" t="str">
        <f t="shared" si="43"/>
        <v/>
      </c>
    </row>
  </sheetData>
  <sheetProtection algorithmName="SHA-512" hashValue="6LeJ/C5RSEAqAlLpBPcQ/ssxKdupu+LbMffsa8yk+Vcprkkp6qW0gD88wwVHMhIoJLLqcAJFL/lZBwLUQxFKLQ==" saltValue="22XaAgMjB+NnggxKuH8A4A==" spinCount="100000" sheet="1" objects="1" scenarios="1"/>
  <mergeCells count="1">
    <mergeCell ref="Q1:R1"/>
  </mergeCells>
  <phoneticPr fontId="1"/>
  <dataValidations count="3">
    <dataValidation imeMode="halfKatakana" allowBlank="1" showInputMessage="1" showErrorMessage="1" sqref="J1:K22 JG1:JH1 TC1:TD1 ACY1:ACZ1 AMU1:AMV1 AWQ1:AWR1 BGM1:BGN1 BQI1:BQJ1 CAE1:CAF1 CKA1:CKB1 CTW1:CTX1 DDS1:DDT1 DNO1:DNP1 DXK1:DXL1 EHG1:EHH1 ERC1:ERD1 FAY1:FAZ1 FKU1:FKV1 FUQ1:FUR1 GEM1:GEN1 GOI1:GOJ1 GYE1:GYF1 HIA1:HIB1 HRW1:HRX1 IBS1:IBT1 ILO1:ILP1 IVK1:IVL1 JFG1:JFH1 JPC1:JPD1 JYY1:JYZ1 KIU1:KIV1 KSQ1:KSR1 LCM1:LCN1 LMI1:LMJ1 LWE1:LWF1 MGA1:MGB1 MPW1:MPX1 MZS1:MZT1 NJO1:NJP1 NTK1:NTL1 ODG1:ODH1 ONC1:OND1 OWY1:OWZ1 PGU1:PGV1 PQQ1:PQR1 QAM1:QAN1 QKI1:QKJ1 QUE1:QUF1 REA1:REB1 RNW1:RNX1 RXS1:RXT1 SHO1:SHP1 SRK1:SRL1 TBG1:TBH1 TLC1:TLD1 TUY1:TUZ1 UEU1:UEV1 UOQ1:UOR1 UYM1:UYN1 VII1:VIJ1 VSE1:VSF1 WCA1:WCB1 WLW1:WLX1 WVS1:WVT1" xr:uid="{F83EC7D4-306F-40E4-A7A7-CF85A3D48309}"/>
    <dataValidation type="whole" imeMode="halfAlpha" allowBlank="1" showInputMessage="1" showErrorMessage="1" sqref="F2:F22" xr:uid="{7801D88D-1E0B-4B01-B8C0-0745D91F498E}">
      <formula1>1</formula1>
      <formula2>3</formula2>
    </dataValidation>
    <dataValidation type="decimal" imeMode="halfAlpha" allowBlank="1" showInputMessage="1" showErrorMessage="1" sqref="G2:G22" xr:uid="{79306BF9-9693-4C2A-A25C-67C10C6D1B90}">
      <formula1>1.01</formula1>
      <formula2>12.31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44B3-7282-482F-AC71-8E3D9D5F3908}">
  <dimension ref="A1:V101"/>
  <sheetViews>
    <sheetView zoomScale="80" zoomScaleNormal="80" workbookViewId="0">
      <pane xSplit="22" ySplit="1" topLeftCell="W9" activePane="bottomRight" state="frozen"/>
      <selection pane="topRight" activeCell="W1" sqref="W1"/>
      <selection pane="bottomLeft" activeCell="A2" sqref="A2"/>
      <selection pane="bottomRight" activeCell="C47" sqref="C47"/>
    </sheetView>
  </sheetViews>
  <sheetFormatPr defaultRowHeight="18"/>
  <cols>
    <col min="1" max="1" width="6.75" customWidth="1"/>
    <col min="5" max="5" width="12.58203125" bestFit="1" customWidth="1"/>
    <col min="6" max="6" width="6.33203125" customWidth="1"/>
    <col min="7" max="9" width="5.5820312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</cols>
  <sheetData>
    <row r="1" spans="1:22" ht="15" customHeight="1">
      <c r="A1" s="247" t="s">
        <v>53</v>
      </c>
      <c r="B1" s="248" t="s">
        <v>54</v>
      </c>
      <c r="C1" s="248" t="s">
        <v>55</v>
      </c>
      <c r="D1" s="248" t="s">
        <v>56</v>
      </c>
      <c r="E1" s="248" t="s">
        <v>57</v>
      </c>
      <c r="F1" s="249" t="s">
        <v>58</v>
      </c>
      <c r="G1" s="14" t="s">
        <v>59</v>
      </c>
      <c r="H1" s="15" t="s">
        <v>60</v>
      </c>
      <c r="I1" s="15" t="s">
        <v>61</v>
      </c>
      <c r="J1" s="13" t="s">
        <v>62</v>
      </c>
      <c r="K1" s="13" t="s">
        <v>63</v>
      </c>
      <c r="L1" s="10" t="s">
        <v>64</v>
      </c>
      <c r="M1" s="10" t="s">
        <v>65</v>
      </c>
      <c r="N1" s="219" t="s">
        <v>66</v>
      </c>
      <c r="O1" s="70" t="s">
        <v>67</v>
      </c>
      <c r="P1" s="8" t="s">
        <v>68</v>
      </c>
      <c r="Q1" s="466">
        <f>D2</f>
        <v>0</v>
      </c>
      <c r="R1" s="467"/>
      <c r="S1" s="9" t="s">
        <v>69</v>
      </c>
      <c r="T1" s="9">
        <f>E2</f>
        <v>0</v>
      </c>
      <c r="U1" s="17"/>
      <c r="V1" s="17"/>
    </row>
    <row r="2" spans="1:22" ht="15" customHeight="1">
      <c r="A2" s="102"/>
      <c r="B2" s="106"/>
      <c r="C2" s="103"/>
      <c r="D2" s="104"/>
      <c r="E2" s="104"/>
      <c r="F2" s="104"/>
      <c r="G2" s="104"/>
      <c r="H2" s="104"/>
      <c r="I2" s="106"/>
      <c r="J2" s="106"/>
      <c r="K2" s="106"/>
      <c r="L2" s="103"/>
      <c r="M2" s="103"/>
      <c r="N2" s="105"/>
      <c r="O2" s="104"/>
      <c r="P2" s="7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21">
        <f>O2</f>
        <v>0</v>
      </c>
    </row>
    <row r="3" spans="1:22" ht="15" customHeight="1">
      <c r="A3" s="102"/>
      <c r="B3" s="106"/>
      <c r="C3" s="103"/>
      <c r="D3" s="104"/>
      <c r="E3" s="104"/>
      <c r="F3" s="104"/>
      <c r="G3" s="104"/>
      <c r="H3" s="104"/>
      <c r="I3" s="106"/>
      <c r="J3" s="106"/>
      <c r="K3" s="106"/>
      <c r="L3" s="103"/>
      <c r="M3" s="103"/>
      <c r="N3" s="103"/>
      <c r="O3" s="104"/>
      <c r="P3" s="6" t="str">
        <f t="shared" ref="P3:P6" si="0">B3&amp;" "&amp;C3</f>
        <v xml:space="preserve"> </v>
      </c>
      <c r="Q3">
        <f t="shared" ref="Q3:Q6" si="1">A3</f>
        <v>0</v>
      </c>
      <c r="R3">
        <f t="shared" ref="R3:R6" si="2">F3</f>
        <v>0</v>
      </c>
      <c r="S3" s="4" t="str">
        <f t="shared" ref="S3:S6" si="3">J3&amp;" "&amp;K3</f>
        <v xml:space="preserve"> </v>
      </c>
      <c r="T3" s="4" t="str">
        <f t="shared" ref="T3:T6" si="4">L3&amp;" "&amp;M3</f>
        <v xml:space="preserve"> </v>
      </c>
      <c r="U3" t="str">
        <f t="shared" ref="U3:U6" si="5">LEFT(N3,4)</f>
        <v/>
      </c>
      <c r="V3" s="18">
        <f t="shared" ref="V3:V6" si="6">O3</f>
        <v>0</v>
      </c>
    </row>
    <row r="4" spans="1:22" ht="15" customHeight="1">
      <c r="A4" s="102"/>
      <c r="B4" s="106"/>
      <c r="C4" s="103"/>
      <c r="D4" s="104"/>
      <c r="E4" s="104"/>
      <c r="F4" s="104"/>
      <c r="G4" s="104"/>
      <c r="H4" s="104"/>
      <c r="I4" s="106"/>
      <c r="J4" s="106"/>
      <c r="K4" s="106"/>
      <c r="L4" s="103"/>
      <c r="M4" s="103"/>
      <c r="N4" s="103"/>
      <c r="O4" s="104"/>
      <c r="P4" s="6" t="str">
        <f t="shared" si="0"/>
        <v xml:space="preserve"> </v>
      </c>
      <c r="Q4">
        <f t="shared" si="1"/>
        <v>0</v>
      </c>
      <c r="R4">
        <f t="shared" si="2"/>
        <v>0</v>
      </c>
      <c r="S4" s="4" t="str">
        <f t="shared" si="3"/>
        <v xml:space="preserve"> </v>
      </c>
      <c r="T4" s="4" t="str">
        <f t="shared" si="4"/>
        <v xml:space="preserve"> </v>
      </c>
      <c r="U4" t="str">
        <f t="shared" si="5"/>
        <v/>
      </c>
      <c r="V4" s="18">
        <f t="shared" si="6"/>
        <v>0</v>
      </c>
    </row>
    <row r="5" spans="1:22" ht="15" customHeight="1">
      <c r="A5" s="102"/>
      <c r="B5" s="106"/>
      <c r="C5" s="103"/>
      <c r="D5" s="104"/>
      <c r="E5" s="104"/>
      <c r="F5" s="104"/>
      <c r="G5" s="104"/>
      <c r="H5" s="104"/>
      <c r="I5" s="106"/>
      <c r="J5" s="106"/>
      <c r="K5" s="106"/>
      <c r="L5" s="103"/>
      <c r="M5" s="103"/>
      <c r="N5" s="103"/>
      <c r="O5" s="104"/>
      <c r="P5" s="6" t="str">
        <f t="shared" si="0"/>
        <v xml:space="preserve"> </v>
      </c>
      <c r="Q5">
        <f t="shared" si="1"/>
        <v>0</v>
      </c>
      <c r="R5">
        <f t="shared" si="2"/>
        <v>0</v>
      </c>
      <c r="S5" s="4" t="str">
        <f t="shared" si="3"/>
        <v xml:space="preserve"> </v>
      </c>
      <c r="T5" s="4" t="str">
        <f t="shared" si="4"/>
        <v xml:space="preserve"> </v>
      </c>
      <c r="U5" t="str">
        <f t="shared" si="5"/>
        <v/>
      </c>
      <c r="V5" s="18">
        <f t="shared" si="6"/>
        <v>0</v>
      </c>
    </row>
    <row r="6" spans="1:22" ht="15" customHeight="1">
      <c r="A6" s="102"/>
      <c r="B6" s="106"/>
      <c r="C6" s="103"/>
      <c r="D6" s="104"/>
      <c r="E6" s="104"/>
      <c r="F6" s="104"/>
      <c r="G6" s="104"/>
      <c r="H6" s="104"/>
      <c r="I6" s="106"/>
      <c r="J6" s="106"/>
      <c r="K6" s="106"/>
      <c r="L6" s="103"/>
      <c r="M6" s="103"/>
      <c r="N6" s="103"/>
      <c r="O6" s="104"/>
      <c r="P6" s="6" t="str">
        <f t="shared" si="0"/>
        <v xml:space="preserve"> </v>
      </c>
      <c r="Q6">
        <f t="shared" si="1"/>
        <v>0</v>
      </c>
      <c r="R6">
        <f t="shared" si="2"/>
        <v>0</v>
      </c>
      <c r="S6" s="4" t="str">
        <f t="shared" si="3"/>
        <v xml:space="preserve"> </v>
      </c>
      <c r="T6" s="4" t="str">
        <f t="shared" si="4"/>
        <v xml:space="preserve"> </v>
      </c>
      <c r="U6" t="str">
        <f t="shared" si="5"/>
        <v/>
      </c>
      <c r="V6" s="18">
        <f t="shared" si="6"/>
        <v>0</v>
      </c>
    </row>
    <row r="7" spans="1:22" ht="15" customHeight="1">
      <c r="A7" s="102"/>
      <c r="B7" s="106"/>
      <c r="C7" s="103"/>
      <c r="D7" s="104"/>
      <c r="E7" s="104"/>
      <c r="F7" s="104"/>
      <c r="G7" s="104"/>
      <c r="H7" s="104"/>
      <c r="I7" s="106"/>
      <c r="J7" s="106"/>
      <c r="K7" s="106"/>
      <c r="L7" s="103"/>
      <c r="M7" s="103"/>
      <c r="N7" s="103"/>
      <c r="O7" s="104"/>
      <c r="P7" s="6" t="str">
        <f t="shared" ref="P7:P70" si="7">B7&amp;" "&amp;C7</f>
        <v xml:space="preserve"> </v>
      </c>
      <c r="Q7">
        <f t="shared" ref="Q7:Q70" si="8">A7</f>
        <v>0</v>
      </c>
      <c r="R7">
        <f t="shared" ref="R7:R70" si="9">F7</f>
        <v>0</v>
      </c>
      <c r="S7" s="4" t="str">
        <f t="shared" ref="S7:S70" si="10">J7&amp;" "&amp;K7</f>
        <v xml:space="preserve"> </v>
      </c>
      <c r="T7" s="4" t="str">
        <f t="shared" ref="T7:T70" si="11">L7&amp;" "&amp;M7</f>
        <v xml:space="preserve"> </v>
      </c>
      <c r="U7" t="str">
        <f t="shared" ref="U7:U70" si="12">LEFT(N7,4)</f>
        <v/>
      </c>
      <c r="V7" s="18">
        <f t="shared" ref="V7:V70" si="13">O7</f>
        <v>0</v>
      </c>
    </row>
    <row r="8" spans="1:22" ht="15" customHeight="1">
      <c r="A8" s="102"/>
      <c r="B8" s="106"/>
      <c r="C8" s="103"/>
      <c r="D8" s="104"/>
      <c r="E8" s="104"/>
      <c r="F8" s="104"/>
      <c r="G8" s="104"/>
      <c r="H8" s="104"/>
      <c r="I8" s="106"/>
      <c r="J8" s="106"/>
      <c r="K8" s="106"/>
      <c r="L8" s="103"/>
      <c r="M8" s="103"/>
      <c r="N8" s="103"/>
      <c r="O8" s="104"/>
      <c r="P8" s="6" t="str">
        <f t="shared" si="7"/>
        <v xml:space="preserve"> </v>
      </c>
      <c r="Q8">
        <f t="shared" si="8"/>
        <v>0</v>
      </c>
      <c r="R8">
        <f t="shared" si="9"/>
        <v>0</v>
      </c>
      <c r="S8" s="4" t="str">
        <f t="shared" si="10"/>
        <v xml:space="preserve"> </v>
      </c>
      <c r="T8" s="4" t="str">
        <f t="shared" si="11"/>
        <v xml:space="preserve"> </v>
      </c>
      <c r="U8" t="str">
        <f t="shared" si="12"/>
        <v/>
      </c>
      <c r="V8" s="18">
        <f t="shared" si="13"/>
        <v>0</v>
      </c>
    </row>
    <row r="9" spans="1:22" ht="15" customHeight="1">
      <c r="A9" s="102"/>
      <c r="B9" s="106"/>
      <c r="C9" s="103"/>
      <c r="D9" s="104"/>
      <c r="E9" s="104"/>
      <c r="F9" s="104"/>
      <c r="G9" s="104"/>
      <c r="H9" s="104"/>
      <c r="I9" s="106"/>
      <c r="J9" s="106"/>
      <c r="K9" s="106"/>
      <c r="L9" s="103"/>
      <c r="M9" s="103"/>
      <c r="N9" s="103"/>
      <c r="O9" s="104"/>
      <c r="P9" s="6" t="str">
        <f t="shared" si="7"/>
        <v xml:space="preserve"> </v>
      </c>
      <c r="Q9">
        <f t="shared" si="8"/>
        <v>0</v>
      </c>
      <c r="R9">
        <f t="shared" si="9"/>
        <v>0</v>
      </c>
      <c r="S9" s="4" t="str">
        <f t="shared" si="10"/>
        <v xml:space="preserve"> </v>
      </c>
      <c r="T9" s="4" t="str">
        <f t="shared" si="11"/>
        <v xml:space="preserve"> </v>
      </c>
      <c r="U9" t="str">
        <f t="shared" si="12"/>
        <v/>
      </c>
      <c r="V9" s="18">
        <f t="shared" si="13"/>
        <v>0</v>
      </c>
    </row>
    <row r="10" spans="1:22" ht="15" customHeight="1">
      <c r="A10" s="102"/>
      <c r="B10" s="106"/>
      <c r="C10" s="103"/>
      <c r="D10" s="104"/>
      <c r="E10" s="104"/>
      <c r="F10" s="104"/>
      <c r="G10" s="104"/>
      <c r="H10" s="104"/>
      <c r="I10" s="106"/>
      <c r="J10" s="106"/>
      <c r="K10" s="106"/>
      <c r="L10" s="103"/>
      <c r="M10" s="103"/>
      <c r="N10" s="103"/>
      <c r="O10" s="104"/>
      <c r="P10" s="6" t="str">
        <f t="shared" si="7"/>
        <v xml:space="preserve"> </v>
      </c>
      <c r="Q10">
        <f t="shared" si="8"/>
        <v>0</v>
      </c>
      <c r="R10">
        <f t="shared" si="9"/>
        <v>0</v>
      </c>
      <c r="S10" s="4" t="str">
        <f t="shared" si="10"/>
        <v xml:space="preserve"> </v>
      </c>
      <c r="T10" s="4" t="str">
        <f t="shared" si="11"/>
        <v xml:space="preserve"> </v>
      </c>
      <c r="U10" t="str">
        <f t="shared" si="12"/>
        <v/>
      </c>
      <c r="V10" s="18">
        <f t="shared" si="13"/>
        <v>0</v>
      </c>
    </row>
    <row r="11" spans="1:22" ht="15" customHeight="1">
      <c r="A11" s="102"/>
      <c r="B11" s="106"/>
      <c r="C11" s="103"/>
      <c r="D11" s="104"/>
      <c r="E11" s="104"/>
      <c r="F11" s="104"/>
      <c r="G11" s="104"/>
      <c r="H11" s="104"/>
      <c r="I11" s="106"/>
      <c r="J11" s="106"/>
      <c r="K11" s="106"/>
      <c r="L11" s="103"/>
      <c r="M11" s="103"/>
      <c r="N11" s="103"/>
      <c r="O11" s="104"/>
      <c r="P11" s="6" t="str">
        <f t="shared" si="7"/>
        <v xml:space="preserve"> </v>
      </c>
      <c r="Q11">
        <f t="shared" si="8"/>
        <v>0</v>
      </c>
      <c r="R11">
        <f t="shared" si="9"/>
        <v>0</v>
      </c>
      <c r="S11" s="4" t="str">
        <f t="shared" si="10"/>
        <v xml:space="preserve"> </v>
      </c>
      <c r="T11" s="4" t="str">
        <f t="shared" si="11"/>
        <v xml:space="preserve"> </v>
      </c>
      <c r="U11" t="str">
        <f t="shared" si="12"/>
        <v/>
      </c>
      <c r="V11" s="18">
        <f t="shared" si="13"/>
        <v>0</v>
      </c>
    </row>
    <row r="12" spans="1:22" ht="15" customHeight="1">
      <c r="A12" s="102"/>
      <c r="B12" s="106"/>
      <c r="C12" s="103"/>
      <c r="D12" s="104"/>
      <c r="E12" s="104"/>
      <c r="F12" s="104"/>
      <c r="G12" s="104"/>
      <c r="H12" s="104"/>
      <c r="I12" s="106"/>
      <c r="J12" s="106"/>
      <c r="K12" s="106"/>
      <c r="L12" s="103"/>
      <c r="M12" s="103"/>
      <c r="N12" s="103"/>
      <c r="O12" s="104"/>
      <c r="P12" s="6" t="str">
        <f t="shared" si="7"/>
        <v xml:space="preserve"> </v>
      </c>
      <c r="Q12">
        <f t="shared" si="8"/>
        <v>0</v>
      </c>
      <c r="R12">
        <f t="shared" si="9"/>
        <v>0</v>
      </c>
      <c r="S12" s="4" t="str">
        <f t="shared" si="10"/>
        <v xml:space="preserve"> </v>
      </c>
      <c r="T12" s="4" t="str">
        <f t="shared" si="11"/>
        <v xml:space="preserve"> </v>
      </c>
      <c r="U12" t="str">
        <f t="shared" si="12"/>
        <v/>
      </c>
      <c r="V12" s="18">
        <f t="shared" si="13"/>
        <v>0</v>
      </c>
    </row>
    <row r="13" spans="1:22" ht="15" customHeight="1">
      <c r="A13" s="102"/>
      <c r="B13" s="106"/>
      <c r="C13" s="103"/>
      <c r="D13" s="104"/>
      <c r="E13" s="104"/>
      <c r="F13" s="104"/>
      <c r="G13" s="104"/>
      <c r="H13" s="104"/>
      <c r="I13" s="106"/>
      <c r="J13" s="106"/>
      <c r="K13" s="106"/>
      <c r="L13" s="103"/>
      <c r="M13" s="103"/>
      <c r="N13" s="103"/>
      <c r="O13" s="104"/>
      <c r="P13" s="6" t="str">
        <f t="shared" si="7"/>
        <v xml:space="preserve"> </v>
      </c>
      <c r="Q13">
        <f t="shared" si="8"/>
        <v>0</v>
      </c>
      <c r="R13">
        <f t="shared" si="9"/>
        <v>0</v>
      </c>
      <c r="S13" s="4" t="str">
        <f t="shared" si="10"/>
        <v xml:space="preserve"> </v>
      </c>
      <c r="T13" s="4" t="str">
        <f t="shared" si="11"/>
        <v xml:space="preserve"> </v>
      </c>
      <c r="U13" t="str">
        <f t="shared" si="12"/>
        <v/>
      </c>
      <c r="V13" s="18">
        <f t="shared" si="13"/>
        <v>0</v>
      </c>
    </row>
    <row r="14" spans="1:22" ht="15" customHeight="1">
      <c r="A14" s="102"/>
      <c r="B14" s="106"/>
      <c r="C14" s="103"/>
      <c r="D14" s="104"/>
      <c r="E14" s="104"/>
      <c r="F14" s="104"/>
      <c r="G14" s="104"/>
      <c r="H14" s="104"/>
      <c r="I14" s="106"/>
      <c r="J14" s="106"/>
      <c r="K14" s="106"/>
      <c r="L14" s="103"/>
      <c r="M14" s="103"/>
      <c r="N14" s="103"/>
      <c r="O14" s="104"/>
      <c r="P14" s="6" t="str">
        <f t="shared" si="7"/>
        <v xml:space="preserve"> </v>
      </c>
      <c r="Q14">
        <f t="shared" si="8"/>
        <v>0</v>
      </c>
      <c r="R14">
        <f t="shared" si="9"/>
        <v>0</v>
      </c>
      <c r="S14" s="4" t="str">
        <f t="shared" si="10"/>
        <v xml:space="preserve"> </v>
      </c>
      <c r="T14" s="4" t="str">
        <f t="shared" si="11"/>
        <v xml:space="preserve"> </v>
      </c>
      <c r="U14" t="str">
        <f t="shared" si="12"/>
        <v/>
      </c>
      <c r="V14" s="18">
        <f t="shared" si="13"/>
        <v>0</v>
      </c>
    </row>
    <row r="15" spans="1:22" ht="15" customHeight="1">
      <c r="A15" s="102"/>
      <c r="B15" s="106"/>
      <c r="C15" s="103"/>
      <c r="D15" s="104"/>
      <c r="E15" s="104"/>
      <c r="F15" s="104"/>
      <c r="G15" s="104"/>
      <c r="H15" s="104"/>
      <c r="I15" s="106"/>
      <c r="J15" s="106"/>
      <c r="K15" s="106"/>
      <c r="L15" s="103"/>
      <c r="M15" s="103"/>
      <c r="N15" s="103"/>
      <c r="O15" s="104"/>
      <c r="P15" s="6" t="str">
        <f t="shared" si="7"/>
        <v xml:space="preserve"> </v>
      </c>
      <c r="Q15">
        <f t="shared" si="8"/>
        <v>0</v>
      </c>
      <c r="R15">
        <f t="shared" si="9"/>
        <v>0</v>
      </c>
      <c r="S15" s="4" t="str">
        <f t="shared" si="10"/>
        <v xml:space="preserve"> </v>
      </c>
      <c r="T15" s="4" t="str">
        <f t="shared" si="11"/>
        <v xml:space="preserve"> </v>
      </c>
      <c r="U15" t="str">
        <f t="shared" si="12"/>
        <v/>
      </c>
      <c r="V15" s="18">
        <f t="shared" si="13"/>
        <v>0</v>
      </c>
    </row>
    <row r="16" spans="1:22" ht="15" customHeight="1">
      <c r="A16" s="102"/>
      <c r="B16" s="106"/>
      <c r="C16" s="103"/>
      <c r="D16" s="104"/>
      <c r="E16" s="104"/>
      <c r="F16" s="104"/>
      <c r="G16" s="104"/>
      <c r="H16" s="104"/>
      <c r="I16" s="106"/>
      <c r="J16" s="106"/>
      <c r="K16" s="106"/>
      <c r="L16" s="103"/>
      <c r="M16" s="103"/>
      <c r="N16" s="103"/>
      <c r="O16" s="104"/>
      <c r="P16" s="6" t="str">
        <f t="shared" si="7"/>
        <v xml:space="preserve"> </v>
      </c>
      <c r="Q16">
        <f t="shared" si="8"/>
        <v>0</v>
      </c>
      <c r="R16">
        <f t="shared" si="9"/>
        <v>0</v>
      </c>
      <c r="S16" s="4" t="str">
        <f t="shared" si="10"/>
        <v xml:space="preserve"> </v>
      </c>
      <c r="T16" s="4" t="str">
        <f t="shared" si="11"/>
        <v xml:space="preserve"> </v>
      </c>
      <c r="U16" t="str">
        <f t="shared" si="12"/>
        <v/>
      </c>
      <c r="V16" s="18">
        <f t="shared" si="13"/>
        <v>0</v>
      </c>
    </row>
    <row r="17" spans="1:22" ht="15" customHeight="1">
      <c r="A17" s="102"/>
      <c r="B17" s="106"/>
      <c r="C17" s="103"/>
      <c r="D17" s="104"/>
      <c r="E17" s="104"/>
      <c r="F17" s="104"/>
      <c r="G17" s="104"/>
      <c r="H17" s="104"/>
      <c r="I17" s="106"/>
      <c r="J17" s="106"/>
      <c r="K17" s="106"/>
      <c r="L17" s="103"/>
      <c r="M17" s="103"/>
      <c r="N17" s="103"/>
      <c r="O17" s="104"/>
      <c r="P17" s="6" t="str">
        <f t="shared" si="7"/>
        <v xml:space="preserve"> </v>
      </c>
      <c r="Q17">
        <f t="shared" si="8"/>
        <v>0</v>
      </c>
      <c r="R17">
        <f t="shared" si="9"/>
        <v>0</v>
      </c>
      <c r="S17" s="4" t="str">
        <f t="shared" si="10"/>
        <v xml:space="preserve"> </v>
      </c>
      <c r="T17" s="4" t="str">
        <f t="shared" si="11"/>
        <v xml:space="preserve"> </v>
      </c>
      <c r="U17" t="str">
        <f t="shared" si="12"/>
        <v/>
      </c>
      <c r="V17" s="18">
        <f t="shared" si="13"/>
        <v>0</v>
      </c>
    </row>
    <row r="18" spans="1:22" ht="15" customHeight="1">
      <c r="A18" s="102"/>
      <c r="B18" s="106"/>
      <c r="C18" s="103"/>
      <c r="D18" s="104"/>
      <c r="E18" s="104"/>
      <c r="F18" s="104"/>
      <c r="G18" s="104"/>
      <c r="H18" s="104"/>
      <c r="I18" s="106"/>
      <c r="J18" s="106"/>
      <c r="K18" s="106"/>
      <c r="L18" s="103"/>
      <c r="M18" s="103"/>
      <c r="N18" s="103"/>
      <c r="O18" s="104"/>
      <c r="P18" s="6" t="str">
        <f t="shared" si="7"/>
        <v xml:space="preserve"> </v>
      </c>
      <c r="Q18">
        <f t="shared" si="8"/>
        <v>0</v>
      </c>
      <c r="R18">
        <f t="shared" si="9"/>
        <v>0</v>
      </c>
      <c r="S18" s="4" t="str">
        <f t="shared" si="10"/>
        <v xml:space="preserve"> </v>
      </c>
      <c r="T18" s="4" t="str">
        <f t="shared" si="11"/>
        <v xml:space="preserve"> </v>
      </c>
      <c r="U18" t="str">
        <f t="shared" si="12"/>
        <v/>
      </c>
      <c r="V18" s="18">
        <f t="shared" si="13"/>
        <v>0</v>
      </c>
    </row>
    <row r="19" spans="1:22" ht="15" customHeight="1">
      <c r="A19" s="102"/>
      <c r="B19" s="106"/>
      <c r="C19" s="103"/>
      <c r="D19" s="104"/>
      <c r="E19" s="104"/>
      <c r="F19" s="104"/>
      <c r="G19" s="104"/>
      <c r="H19" s="104"/>
      <c r="I19" s="106"/>
      <c r="J19" s="106"/>
      <c r="K19" s="106"/>
      <c r="L19" s="103"/>
      <c r="M19" s="103"/>
      <c r="N19" s="103"/>
      <c r="O19" s="104"/>
      <c r="P19" s="6" t="str">
        <f t="shared" si="7"/>
        <v xml:space="preserve"> </v>
      </c>
      <c r="Q19">
        <f t="shared" si="8"/>
        <v>0</v>
      </c>
      <c r="R19">
        <f t="shared" si="9"/>
        <v>0</v>
      </c>
      <c r="S19" s="4" t="str">
        <f t="shared" si="10"/>
        <v xml:space="preserve"> </v>
      </c>
      <c r="T19" s="4" t="str">
        <f t="shared" si="11"/>
        <v xml:space="preserve"> </v>
      </c>
      <c r="U19" t="str">
        <f t="shared" si="12"/>
        <v/>
      </c>
      <c r="V19" s="18">
        <f t="shared" si="13"/>
        <v>0</v>
      </c>
    </row>
    <row r="20" spans="1:22" ht="15" customHeight="1">
      <c r="A20" s="102"/>
      <c r="B20" s="106"/>
      <c r="C20" s="103"/>
      <c r="D20" s="104"/>
      <c r="E20" s="104"/>
      <c r="F20" s="104"/>
      <c r="G20" s="104"/>
      <c r="H20" s="104"/>
      <c r="I20" s="106"/>
      <c r="J20" s="106"/>
      <c r="K20" s="106"/>
      <c r="L20" s="103"/>
      <c r="M20" s="103"/>
      <c r="N20" s="103"/>
      <c r="O20" s="104"/>
      <c r="P20" s="6" t="str">
        <f t="shared" si="7"/>
        <v xml:space="preserve"> </v>
      </c>
      <c r="Q20">
        <f t="shared" si="8"/>
        <v>0</v>
      </c>
      <c r="R20">
        <f t="shared" si="9"/>
        <v>0</v>
      </c>
      <c r="S20" s="4" t="str">
        <f t="shared" si="10"/>
        <v xml:space="preserve"> </v>
      </c>
      <c r="T20" s="4" t="str">
        <f t="shared" si="11"/>
        <v xml:space="preserve"> </v>
      </c>
      <c r="U20" t="str">
        <f t="shared" si="12"/>
        <v/>
      </c>
      <c r="V20" s="18">
        <f t="shared" si="13"/>
        <v>0</v>
      </c>
    </row>
    <row r="21" spans="1:22" ht="15" customHeight="1">
      <c r="A21" s="102"/>
      <c r="B21" s="106"/>
      <c r="C21" s="103"/>
      <c r="D21" s="104"/>
      <c r="E21" s="104"/>
      <c r="F21" s="104"/>
      <c r="G21" s="104"/>
      <c r="H21" s="104"/>
      <c r="I21" s="106"/>
      <c r="J21" s="106"/>
      <c r="K21" s="106"/>
      <c r="L21" s="103"/>
      <c r="M21" s="103"/>
      <c r="N21" s="103"/>
      <c r="O21" s="104"/>
      <c r="P21" s="6" t="str">
        <f t="shared" si="7"/>
        <v xml:space="preserve"> </v>
      </c>
      <c r="Q21">
        <f t="shared" si="8"/>
        <v>0</v>
      </c>
      <c r="R21">
        <f t="shared" si="9"/>
        <v>0</v>
      </c>
      <c r="S21" s="4" t="str">
        <f t="shared" si="10"/>
        <v xml:space="preserve"> </v>
      </c>
      <c r="T21" s="4" t="str">
        <f t="shared" si="11"/>
        <v xml:space="preserve"> </v>
      </c>
      <c r="U21" t="str">
        <f t="shared" si="12"/>
        <v/>
      </c>
      <c r="V21" s="18">
        <f t="shared" si="13"/>
        <v>0</v>
      </c>
    </row>
    <row r="22" spans="1:22" ht="15" customHeight="1">
      <c r="A22" s="102"/>
      <c r="B22" s="106"/>
      <c r="C22" s="103"/>
      <c r="D22" s="104"/>
      <c r="E22" s="104"/>
      <c r="F22" s="104"/>
      <c r="G22" s="104"/>
      <c r="H22" s="104"/>
      <c r="I22" s="106"/>
      <c r="J22" s="106"/>
      <c r="K22" s="106"/>
      <c r="L22" s="103"/>
      <c r="M22" s="103"/>
      <c r="N22" s="103"/>
      <c r="O22" s="104"/>
      <c r="P22" s="6" t="str">
        <f t="shared" si="7"/>
        <v xml:space="preserve"> </v>
      </c>
      <c r="Q22">
        <f t="shared" si="8"/>
        <v>0</v>
      </c>
      <c r="R22">
        <f t="shared" si="9"/>
        <v>0</v>
      </c>
      <c r="S22" s="4" t="str">
        <f t="shared" si="10"/>
        <v xml:space="preserve"> </v>
      </c>
      <c r="T22" s="4" t="str">
        <f t="shared" si="11"/>
        <v xml:space="preserve"> </v>
      </c>
      <c r="U22" t="str">
        <f t="shared" si="12"/>
        <v/>
      </c>
      <c r="V22" s="18">
        <f t="shared" si="13"/>
        <v>0</v>
      </c>
    </row>
    <row r="23" spans="1:22" ht="15" customHeight="1">
      <c r="A23" s="102"/>
      <c r="B23" s="106"/>
      <c r="C23" s="103"/>
      <c r="D23" s="104"/>
      <c r="E23" s="104"/>
      <c r="F23" s="104"/>
      <c r="G23" s="104"/>
      <c r="H23" s="104"/>
      <c r="I23" s="106"/>
      <c r="J23" s="106"/>
      <c r="K23" s="106"/>
      <c r="L23" s="103"/>
      <c r="M23" s="103"/>
      <c r="N23" s="103"/>
      <c r="O23" s="104"/>
      <c r="P23" s="6" t="str">
        <f t="shared" si="7"/>
        <v xml:space="preserve"> </v>
      </c>
      <c r="Q23">
        <f t="shared" si="8"/>
        <v>0</v>
      </c>
      <c r="R23">
        <f t="shared" si="9"/>
        <v>0</v>
      </c>
      <c r="S23" s="4" t="str">
        <f t="shared" si="10"/>
        <v xml:space="preserve"> </v>
      </c>
      <c r="T23" s="4" t="str">
        <f t="shared" si="11"/>
        <v xml:space="preserve"> </v>
      </c>
      <c r="U23" t="str">
        <f t="shared" si="12"/>
        <v/>
      </c>
      <c r="V23" s="18">
        <f t="shared" si="13"/>
        <v>0</v>
      </c>
    </row>
    <row r="24" spans="1:22" ht="15" customHeight="1">
      <c r="A24" s="102"/>
      <c r="B24" s="106"/>
      <c r="C24" s="103"/>
      <c r="D24" s="104"/>
      <c r="E24" s="104"/>
      <c r="F24" s="104"/>
      <c r="G24" s="104"/>
      <c r="H24" s="104"/>
      <c r="I24" s="106"/>
      <c r="J24" s="106"/>
      <c r="K24" s="106"/>
      <c r="L24" s="103"/>
      <c r="M24" s="103"/>
      <c r="N24" s="103"/>
      <c r="O24" s="104"/>
      <c r="P24" s="6" t="str">
        <f t="shared" si="7"/>
        <v xml:space="preserve"> </v>
      </c>
      <c r="Q24">
        <f t="shared" si="8"/>
        <v>0</v>
      </c>
      <c r="R24">
        <f t="shared" si="9"/>
        <v>0</v>
      </c>
      <c r="S24" s="4" t="str">
        <f t="shared" si="10"/>
        <v xml:space="preserve"> </v>
      </c>
      <c r="T24" s="4" t="str">
        <f t="shared" si="11"/>
        <v xml:space="preserve"> </v>
      </c>
      <c r="U24" t="str">
        <f t="shared" si="12"/>
        <v/>
      </c>
      <c r="V24" s="18">
        <f t="shared" si="13"/>
        <v>0</v>
      </c>
    </row>
    <row r="25" spans="1:22" ht="15" customHeight="1">
      <c r="A25" s="102"/>
      <c r="B25" s="106"/>
      <c r="C25" s="103"/>
      <c r="D25" s="104"/>
      <c r="E25" s="104"/>
      <c r="F25" s="104"/>
      <c r="G25" s="104"/>
      <c r="H25" s="104"/>
      <c r="I25" s="106"/>
      <c r="J25" s="106"/>
      <c r="K25" s="106"/>
      <c r="L25" s="103"/>
      <c r="M25" s="103"/>
      <c r="N25" s="103"/>
      <c r="O25" s="104"/>
      <c r="P25" s="6" t="str">
        <f t="shared" si="7"/>
        <v xml:space="preserve"> </v>
      </c>
      <c r="Q25">
        <f t="shared" si="8"/>
        <v>0</v>
      </c>
      <c r="R25">
        <f t="shared" si="9"/>
        <v>0</v>
      </c>
      <c r="S25" s="4" t="str">
        <f t="shared" si="10"/>
        <v xml:space="preserve"> </v>
      </c>
      <c r="T25" s="4" t="str">
        <f t="shared" si="11"/>
        <v xml:space="preserve"> </v>
      </c>
      <c r="U25" t="str">
        <f t="shared" si="12"/>
        <v/>
      </c>
      <c r="V25" s="18">
        <f t="shared" si="13"/>
        <v>0</v>
      </c>
    </row>
    <row r="26" spans="1:22" ht="15" customHeight="1">
      <c r="A26" s="102"/>
      <c r="B26" s="106"/>
      <c r="C26" s="103"/>
      <c r="D26" s="104"/>
      <c r="E26" s="104"/>
      <c r="F26" s="104"/>
      <c r="G26" s="104"/>
      <c r="H26" s="104"/>
      <c r="I26" s="106"/>
      <c r="J26" s="106"/>
      <c r="K26" s="106"/>
      <c r="L26" s="103"/>
      <c r="M26" s="103"/>
      <c r="N26" s="103"/>
      <c r="O26" s="104"/>
      <c r="P26" s="6" t="str">
        <f t="shared" si="7"/>
        <v xml:space="preserve"> </v>
      </c>
      <c r="Q26">
        <f t="shared" si="8"/>
        <v>0</v>
      </c>
      <c r="R26">
        <f t="shared" si="9"/>
        <v>0</v>
      </c>
      <c r="S26" s="4" t="str">
        <f t="shared" si="10"/>
        <v xml:space="preserve"> </v>
      </c>
      <c r="T26" s="4" t="str">
        <f t="shared" si="11"/>
        <v xml:space="preserve"> </v>
      </c>
      <c r="U26" t="str">
        <f t="shared" si="12"/>
        <v/>
      </c>
      <c r="V26" s="18">
        <f t="shared" si="13"/>
        <v>0</v>
      </c>
    </row>
    <row r="27" spans="1:22" ht="15" customHeight="1">
      <c r="A27" s="102"/>
      <c r="B27" s="106"/>
      <c r="C27" s="103"/>
      <c r="D27" s="104"/>
      <c r="E27" s="104"/>
      <c r="F27" s="104"/>
      <c r="G27" s="104"/>
      <c r="H27" s="104"/>
      <c r="I27" s="106"/>
      <c r="J27" s="106"/>
      <c r="K27" s="106"/>
      <c r="L27" s="103"/>
      <c r="M27" s="103"/>
      <c r="N27" s="103"/>
      <c r="O27" s="104"/>
      <c r="P27" s="6" t="str">
        <f t="shared" si="7"/>
        <v xml:space="preserve"> </v>
      </c>
      <c r="Q27">
        <f t="shared" si="8"/>
        <v>0</v>
      </c>
      <c r="R27">
        <f t="shared" si="9"/>
        <v>0</v>
      </c>
      <c r="S27" s="4" t="str">
        <f t="shared" si="10"/>
        <v xml:space="preserve"> </v>
      </c>
      <c r="T27" s="4" t="str">
        <f t="shared" si="11"/>
        <v xml:space="preserve"> </v>
      </c>
      <c r="U27" t="str">
        <f t="shared" si="12"/>
        <v/>
      </c>
      <c r="V27" s="18">
        <f t="shared" si="13"/>
        <v>0</v>
      </c>
    </row>
    <row r="28" spans="1:22" ht="15" customHeight="1">
      <c r="A28" s="102"/>
      <c r="B28" s="106"/>
      <c r="C28" s="103"/>
      <c r="D28" s="104"/>
      <c r="E28" s="104"/>
      <c r="F28" s="104"/>
      <c r="G28" s="104"/>
      <c r="H28" s="104"/>
      <c r="I28" s="106"/>
      <c r="J28" s="106"/>
      <c r="K28" s="106"/>
      <c r="L28" s="103"/>
      <c r="M28" s="103"/>
      <c r="N28" s="103"/>
      <c r="O28" s="104"/>
      <c r="P28" s="6" t="str">
        <f t="shared" si="7"/>
        <v xml:space="preserve"> </v>
      </c>
      <c r="Q28">
        <f t="shared" si="8"/>
        <v>0</v>
      </c>
      <c r="R28">
        <f t="shared" si="9"/>
        <v>0</v>
      </c>
      <c r="S28" s="4" t="str">
        <f t="shared" si="10"/>
        <v xml:space="preserve"> </v>
      </c>
      <c r="T28" s="4" t="str">
        <f t="shared" si="11"/>
        <v xml:space="preserve"> </v>
      </c>
      <c r="U28" t="str">
        <f t="shared" si="12"/>
        <v/>
      </c>
      <c r="V28" s="18">
        <f t="shared" si="13"/>
        <v>0</v>
      </c>
    </row>
    <row r="29" spans="1:22" ht="15" customHeight="1">
      <c r="A29" s="102"/>
      <c r="B29" s="106"/>
      <c r="C29" s="103"/>
      <c r="D29" s="104"/>
      <c r="E29" s="104"/>
      <c r="F29" s="104"/>
      <c r="G29" s="104"/>
      <c r="H29" s="104"/>
      <c r="I29" s="106"/>
      <c r="J29" s="106"/>
      <c r="K29" s="106"/>
      <c r="L29" s="103"/>
      <c r="M29" s="103"/>
      <c r="N29" s="103"/>
      <c r="O29" s="104"/>
      <c r="P29" s="6" t="str">
        <f t="shared" si="7"/>
        <v xml:space="preserve"> </v>
      </c>
      <c r="Q29">
        <f t="shared" si="8"/>
        <v>0</v>
      </c>
      <c r="R29">
        <f t="shared" si="9"/>
        <v>0</v>
      </c>
      <c r="S29" s="4" t="str">
        <f t="shared" si="10"/>
        <v xml:space="preserve"> </v>
      </c>
      <c r="T29" s="4" t="str">
        <f t="shared" si="11"/>
        <v xml:space="preserve"> </v>
      </c>
      <c r="U29" t="str">
        <f t="shared" si="12"/>
        <v/>
      </c>
      <c r="V29" s="18">
        <f t="shared" si="13"/>
        <v>0</v>
      </c>
    </row>
    <row r="30" spans="1:22" ht="15" customHeight="1">
      <c r="A30" s="102"/>
      <c r="B30" s="106"/>
      <c r="C30" s="103"/>
      <c r="D30" s="104"/>
      <c r="E30" s="104"/>
      <c r="F30" s="104"/>
      <c r="G30" s="104"/>
      <c r="H30" s="104"/>
      <c r="I30" s="106"/>
      <c r="J30" s="106"/>
      <c r="K30" s="106"/>
      <c r="L30" s="103"/>
      <c r="M30" s="103"/>
      <c r="N30" s="103"/>
      <c r="O30" s="104"/>
      <c r="P30" s="6" t="str">
        <f t="shared" si="7"/>
        <v xml:space="preserve"> </v>
      </c>
      <c r="Q30">
        <f t="shared" si="8"/>
        <v>0</v>
      </c>
      <c r="R30">
        <f t="shared" si="9"/>
        <v>0</v>
      </c>
      <c r="S30" s="4" t="str">
        <f t="shared" si="10"/>
        <v xml:space="preserve"> </v>
      </c>
      <c r="T30" s="4" t="str">
        <f t="shared" si="11"/>
        <v xml:space="preserve"> </v>
      </c>
      <c r="U30" t="str">
        <f t="shared" si="12"/>
        <v/>
      </c>
      <c r="V30" s="18">
        <f t="shared" si="13"/>
        <v>0</v>
      </c>
    </row>
    <row r="31" spans="1:22" ht="15" customHeight="1">
      <c r="A31" s="102"/>
      <c r="B31" s="106"/>
      <c r="C31" s="103"/>
      <c r="D31" s="104"/>
      <c r="E31" s="104"/>
      <c r="F31" s="104"/>
      <c r="G31" s="104"/>
      <c r="H31" s="104"/>
      <c r="I31" s="106"/>
      <c r="J31" s="106"/>
      <c r="K31" s="106"/>
      <c r="L31" s="103"/>
      <c r="M31" s="103"/>
      <c r="N31" s="103"/>
      <c r="O31" s="104"/>
      <c r="P31" s="6" t="str">
        <f t="shared" si="7"/>
        <v xml:space="preserve"> </v>
      </c>
      <c r="Q31">
        <f t="shared" si="8"/>
        <v>0</v>
      </c>
      <c r="R31">
        <f t="shared" si="9"/>
        <v>0</v>
      </c>
      <c r="S31" s="4" t="str">
        <f t="shared" si="10"/>
        <v xml:space="preserve"> </v>
      </c>
      <c r="T31" s="4" t="str">
        <f t="shared" si="11"/>
        <v xml:space="preserve"> </v>
      </c>
      <c r="U31" t="str">
        <f t="shared" si="12"/>
        <v/>
      </c>
      <c r="V31" s="18">
        <f t="shared" si="13"/>
        <v>0</v>
      </c>
    </row>
    <row r="32" spans="1:22" ht="15" customHeight="1">
      <c r="A32" s="102"/>
      <c r="B32" s="106"/>
      <c r="C32" s="103"/>
      <c r="D32" s="104"/>
      <c r="E32" s="104"/>
      <c r="F32" s="104"/>
      <c r="G32" s="104"/>
      <c r="H32" s="104"/>
      <c r="I32" s="106"/>
      <c r="J32" s="106"/>
      <c r="K32" s="106"/>
      <c r="L32" s="103"/>
      <c r="M32" s="103"/>
      <c r="N32" s="103"/>
      <c r="O32" s="104"/>
      <c r="P32" s="6" t="str">
        <f t="shared" si="7"/>
        <v xml:space="preserve"> </v>
      </c>
      <c r="Q32">
        <f t="shared" si="8"/>
        <v>0</v>
      </c>
      <c r="R32">
        <f t="shared" si="9"/>
        <v>0</v>
      </c>
      <c r="S32" s="4" t="str">
        <f t="shared" si="10"/>
        <v xml:space="preserve"> </v>
      </c>
      <c r="T32" s="4" t="str">
        <f t="shared" si="11"/>
        <v xml:space="preserve"> </v>
      </c>
      <c r="U32" t="str">
        <f t="shared" si="12"/>
        <v/>
      </c>
      <c r="V32" s="18">
        <f t="shared" si="13"/>
        <v>0</v>
      </c>
    </row>
    <row r="33" spans="1:22" ht="15" customHeight="1">
      <c r="A33" s="102"/>
      <c r="B33" s="106"/>
      <c r="C33" s="103"/>
      <c r="D33" s="104"/>
      <c r="E33" s="104"/>
      <c r="F33" s="104"/>
      <c r="G33" s="104"/>
      <c r="H33" s="104"/>
      <c r="I33" s="106"/>
      <c r="J33" s="106"/>
      <c r="K33" s="106"/>
      <c r="L33" s="103"/>
      <c r="M33" s="103"/>
      <c r="N33" s="103"/>
      <c r="O33" s="104"/>
      <c r="P33" s="6" t="str">
        <f t="shared" si="7"/>
        <v xml:space="preserve"> </v>
      </c>
      <c r="Q33">
        <f t="shared" si="8"/>
        <v>0</v>
      </c>
      <c r="R33">
        <f t="shared" si="9"/>
        <v>0</v>
      </c>
      <c r="S33" s="4" t="str">
        <f t="shared" si="10"/>
        <v xml:space="preserve"> </v>
      </c>
      <c r="T33" s="4" t="str">
        <f t="shared" si="11"/>
        <v xml:space="preserve"> </v>
      </c>
      <c r="U33" t="str">
        <f t="shared" si="12"/>
        <v/>
      </c>
      <c r="V33" s="18">
        <f t="shared" si="13"/>
        <v>0</v>
      </c>
    </row>
    <row r="34" spans="1:22" ht="15" customHeight="1">
      <c r="A34" s="102"/>
      <c r="B34" s="106"/>
      <c r="C34" s="103"/>
      <c r="D34" s="104"/>
      <c r="E34" s="104"/>
      <c r="F34" s="104"/>
      <c r="G34" s="104"/>
      <c r="H34" s="104"/>
      <c r="I34" s="106"/>
      <c r="J34" s="106"/>
      <c r="K34" s="106"/>
      <c r="L34" s="103"/>
      <c r="M34" s="103"/>
      <c r="N34" s="103"/>
      <c r="O34" s="104"/>
      <c r="P34" s="6" t="str">
        <f t="shared" si="7"/>
        <v xml:space="preserve"> </v>
      </c>
      <c r="Q34">
        <f t="shared" si="8"/>
        <v>0</v>
      </c>
      <c r="R34">
        <f t="shared" si="9"/>
        <v>0</v>
      </c>
      <c r="S34" s="4" t="str">
        <f t="shared" si="10"/>
        <v xml:space="preserve"> </v>
      </c>
      <c r="T34" s="4" t="str">
        <f t="shared" si="11"/>
        <v xml:space="preserve"> </v>
      </c>
      <c r="U34" t="str">
        <f t="shared" si="12"/>
        <v/>
      </c>
      <c r="V34" s="18">
        <f t="shared" si="13"/>
        <v>0</v>
      </c>
    </row>
    <row r="35" spans="1:22" ht="15" customHeight="1">
      <c r="A35" s="102"/>
      <c r="B35" s="106"/>
      <c r="C35" s="103"/>
      <c r="D35" s="104"/>
      <c r="E35" s="104"/>
      <c r="F35" s="104"/>
      <c r="G35" s="104"/>
      <c r="H35" s="104"/>
      <c r="I35" s="106"/>
      <c r="J35" s="106"/>
      <c r="K35" s="106"/>
      <c r="L35" s="103"/>
      <c r="M35" s="103"/>
      <c r="N35" s="103"/>
      <c r="O35" s="104"/>
      <c r="P35" s="6" t="str">
        <f t="shared" si="7"/>
        <v xml:space="preserve"> </v>
      </c>
      <c r="Q35">
        <f t="shared" si="8"/>
        <v>0</v>
      </c>
      <c r="R35">
        <f t="shared" si="9"/>
        <v>0</v>
      </c>
      <c r="S35" s="4" t="str">
        <f t="shared" si="10"/>
        <v xml:space="preserve"> </v>
      </c>
      <c r="T35" s="4" t="str">
        <f t="shared" si="11"/>
        <v xml:space="preserve"> </v>
      </c>
      <c r="U35" t="str">
        <f t="shared" si="12"/>
        <v/>
      </c>
      <c r="V35" s="18">
        <f t="shared" si="13"/>
        <v>0</v>
      </c>
    </row>
    <row r="36" spans="1:22" ht="15" customHeight="1">
      <c r="A36" s="102"/>
      <c r="B36" s="106"/>
      <c r="C36" s="103"/>
      <c r="D36" s="104"/>
      <c r="E36" s="104"/>
      <c r="F36" s="104"/>
      <c r="G36" s="104"/>
      <c r="H36" s="104"/>
      <c r="I36" s="106"/>
      <c r="J36" s="106"/>
      <c r="K36" s="106"/>
      <c r="L36" s="103"/>
      <c r="M36" s="103"/>
      <c r="N36" s="103"/>
      <c r="O36" s="104"/>
      <c r="P36" s="6" t="str">
        <f t="shared" si="7"/>
        <v xml:space="preserve"> </v>
      </c>
      <c r="Q36">
        <f t="shared" si="8"/>
        <v>0</v>
      </c>
      <c r="R36">
        <f t="shared" si="9"/>
        <v>0</v>
      </c>
      <c r="S36" s="4" t="str">
        <f t="shared" si="10"/>
        <v xml:space="preserve"> </v>
      </c>
      <c r="T36" s="4" t="str">
        <f t="shared" si="11"/>
        <v xml:space="preserve"> </v>
      </c>
      <c r="U36" t="str">
        <f t="shared" si="12"/>
        <v/>
      </c>
      <c r="V36" s="18">
        <f t="shared" si="13"/>
        <v>0</v>
      </c>
    </row>
    <row r="37" spans="1:22" ht="15" customHeight="1">
      <c r="A37" s="102"/>
      <c r="B37" s="106"/>
      <c r="C37" s="103"/>
      <c r="D37" s="104"/>
      <c r="E37" s="104"/>
      <c r="F37" s="104"/>
      <c r="G37" s="104"/>
      <c r="H37" s="104"/>
      <c r="I37" s="106"/>
      <c r="J37" s="106"/>
      <c r="K37" s="106"/>
      <c r="L37" s="103"/>
      <c r="M37" s="103"/>
      <c r="N37" s="103"/>
      <c r="O37" s="104"/>
      <c r="P37" s="6" t="str">
        <f t="shared" si="7"/>
        <v xml:space="preserve"> </v>
      </c>
      <c r="Q37">
        <f t="shared" si="8"/>
        <v>0</v>
      </c>
      <c r="R37">
        <f t="shared" si="9"/>
        <v>0</v>
      </c>
      <c r="S37" s="4" t="str">
        <f t="shared" si="10"/>
        <v xml:space="preserve"> </v>
      </c>
      <c r="T37" s="4" t="str">
        <f t="shared" si="11"/>
        <v xml:space="preserve"> </v>
      </c>
      <c r="U37" t="str">
        <f t="shared" si="12"/>
        <v/>
      </c>
      <c r="V37" s="18">
        <f t="shared" si="13"/>
        <v>0</v>
      </c>
    </row>
    <row r="38" spans="1:22" ht="15" customHeight="1">
      <c r="A38" s="102"/>
      <c r="B38" s="106"/>
      <c r="C38" s="103"/>
      <c r="D38" s="104"/>
      <c r="E38" s="104"/>
      <c r="F38" s="104"/>
      <c r="G38" s="104"/>
      <c r="H38" s="104"/>
      <c r="I38" s="106"/>
      <c r="J38" s="106"/>
      <c r="K38" s="106"/>
      <c r="L38" s="103"/>
      <c r="M38" s="103"/>
      <c r="N38" s="103"/>
      <c r="O38" s="104"/>
      <c r="P38" s="6" t="str">
        <f t="shared" si="7"/>
        <v xml:space="preserve"> </v>
      </c>
      <c r="Q38">
        <f t="shared" si="8"/>
        <v>0</v>
      </c>
      <c r="R38">
        <f t="shared" si="9"/>
        <v>0</v>
      </c>
      <c r="S38" s="4" t="str">
        <f t="shared" si="10"/>
        <v xml:space="preserve"> </v>
      </c>
      <c r="T38" s="4" t="str">
        <f t="shared" si="11"/>
        <v xml:space="preserve"> </v>
      </c>
      <c r="U38" t="str">
        <f t="shared" si="12"/>
        <v/>
      </c>
      <c r="V38" s="18">
        <f t="shared" si="13"/>
        <v>0</v>
      </c>
    </row>
    <row r="39" spans="1:22" ht="15" customHeight="1">
      <c r="A39" s="102"/>
      <c r="B39" s="106"/>
      <c r="C39" s="103"/>
      <c r="D39" s="104"/>
      <c r="E39" s="104"/>
      <c r="F39" s="104"/>
      <c r="G39" s="104"/>
      <c r="H39" s="104"/>
      <c r="I39" s="106"/>
      <c r="J39" s="106"/>
      <c r="K39" s="106"/>
      <c r="L39" s="103"/>
      <c r="M39" s="103"/>
      <c r="N39" s="103"/>
      <c r="O39" s="104"/>
      <c r="P39" s="6" t="str">
        <f t="shared" si="7"/>
        <v xml:space="preserve"> </v>
      </c>
      <c r="Q39">
        <f t="shared" si="8"/>
        <v>0</v>
      </c>
      <c r="R39">
        <f t="shared" si="9"/>
        <v>0</v>
      </c>
      <c r="S39" s="4" t="str">
        <f t="shared" si="10"/>
        <v xml:space="preserve"> </v>
      </c>
      <c r="T39" s="4" t="str">
        <f t="shared" si="11"/>
        <v xml:space="preserve"> </v>
      </c>
      <c r="U39" t="str">
        <f t="shared" si="12"/>
        <v/>
      </c>
      <c r="V39" s="18">
        <f t="shared" si="13"/>
        <v>0</v>
      </c>
    </row>
    <row r="40" spans="1:22" ht="15" customHeight="1">
      <c r="A40" s="102"/>
      <c r="B40" s="106"/>
      <c r="C40" s="103"/>
      <c r="D40" s="104"/>
      <c r="E40" s="104"/>
      <c r="F40" s="104"/>
      <c r="G40" s="104"/>
      <c r="H40" s="104"/>
      <c r="I40" s="106"/>
      <c r="J40" s="106"/>
      <c r="K40" s="106"/>
      <c r="L40" s="103"/>
      <c r="M40" s="103"/>
      <c r="N40" s="103"/>
      <c r="O40" s="104"/>
      <c r="P40" s="6" t="str">
        <f t="shared" si="7"/>
        <v xml:space="preserve"> </v>
      </c>
      <c r="Q40">
        <f t="shared" si="8"/>
        <v>0</v>
      </c>
      <c r="R40">
        <f t="shared" si="9"/>
        <v>0</v>
      </c>
      <c r="S40" s="4" t="str">
        <f t="shared" si="10"/>
        <v xml:space="preserve"> </v>
      </c>
      <c r="T40" s="4" t="str">
        <f t="shared" si="11"/>
        <v xml:space="preserve"> </v>
      </c>
      <c r="U40" t="str">
        <f t="shared" si="12"/>
        <v/>
      </c>
      <c r="V40" s="18">
        <f t="shared" si="13"/>
        <v>0</v>
      </c>
    </row>
    <row r="41" spans="1:22" ht="15" customHeight="1">
      <c r="A41" s="102"/>
      <c r="B41" s="106"/>
      <c r="C41" s="103"/>
      <c r="D41" s="104"/>
      <c r="E41" s="104"/>
      <c r="F41" s="104"/>
      <c r="G41" s="104"/>
      <c r="H41" s="104"/>
      <c r="I41" s="106"/>
      <c r="J41" s="106"/>
      <c r="K41" s="106"/>
      <c r="L41" s="103"/>
      <c r="M41" s="103"/>
      <c r="N41" s="103"/>
      <c r="O41" s="104"/>
      <c r="P41" s="6" t="str">
        <f t="shared" si="7"/>
        <v xml:space="preserve"> </v>
      </c>
      <c r="Q41">
        <f t="shared" si="8"/>
        <v>0</v>
      </c>
      <c r="R41">
        <f t="shared" si="9"/>
        <v>0</v>
      </c>
      <c r="S41" s="4" t="str">
        <f t="shared" si="10"/>
        <v xml:space="preserve"> </v>
      </c>
      <c r="T41" s="4" t="str">
        <f t="shared" si="11"/>
        <v xml:space="preserve"> </v>
      </c>
      <c r="U41" t="str">
        <f t="shared" si="12"/>
        <v/>
      </c>
      <c r="V41" s="18">
        <f t="shared" si="13"/>
        <v>0</v>
      </c>
    </row>
    <row r="42" spans="1:22" ht="15" customHeight="1">
      <c r="A42" s="102"/>
      <c r="B42" s="106"/>
      <c r="C42" s="103"/>
      <c r="D42" s="104"/>
      <c r="E42" s="104"/>
      <c r="F42" s="104"/>
      <c r="G42" s="104"/>
      <c r="H42" s="104"/>
      <c r="I42" s="106"/>
      <c r="J42" s="106"/>
      <c r="K42" s="106"/>
      <c r="L42" s="103"/>
      <c r="M42" s="103"/>
      <c r="N42" s="103"/>
      <c r="O42" s="104"/>
      <c r="P42" s="6" t="str">
        <f t="shared" si="7"/>
        <v xml:space="preserve"> </v>
      </c>
      <c r="Q42">
        <f t="shared" si="8"/>
        <v>0</v>
      </c>
      <c r="R42">
        <f t="shared" si="9"/>
        <v>0</v>
      </c>
      <c r="S42" s="4" t="str">
        <f t="shared" si="10"/>
        <v xml:space="preserve"> </v>
      </c>
      <c r="T42" s="4" t="str">
        <f t="shared" si="11"/>
        <v xml:space="preserve"> </v>
      </c>
      <c r="U42" t="str">
        <f t="shared" si="12"/>
        <v/>
      </c>
      <c r="V42" s="18">
        <f t="shared" si="13"/>
        <v>0</v>
      </c>
    </row>
    <row r="43" spans="1:22" ht="15" customHeight="1">
      <c r="A43" s="102"/>
      <c r="B43" s="106"/>
      <c r="C43" s="103"/>
      <c r="D43" s="104"/>
      <c r="E43" s="104"/>
      <c r="F43" s="104"/>
      <c r="G43" s="104"/>
      <c r="H43" s="104"/>
      <c r="I43" s="106"/>
      <c r="J43" s="106"/>
      <c r="K43" s="106"/>
      <c r="L43" s="103"/>
      <c r="M43" s="103"/>
      <c r="N43" s="103"/>
      <c r="O43" s="104"/>
      <c r="P43" s="6" t="str">
        <f t="shared" si="7"/>
        <v xml:space="preserve"> </v>
      </c>
      <c r="Q43">
        <f t="shared" si="8"/>
        <v>0</v>
      </c>
      <c r="R43">
        <f t="shared" si="9"/>
        <v>0</v>
      </c>
      <c r="S43" s="4" t="str">
        <f t="shared" si="10"/>
        <v xml:space="preserve"> </v>
      </c>
      <c r="T43" s="4" t="str">
        <f t="shared" si="11"/>
        <v xml:space="preserve"> </v>
      </c>
      <c r="U43" t="str">
        <f t="shared" si="12"/>
        <v/>
      </c>
      <c r="V43" s="18">
        <f t="shared" si="13"/>
        <v>0</v>
      </c>
    </row>
    <row r="44" spans="1:22" ht="15" customHeight="1">
      <c r="A44" s="102"/>
      <c r="B44" s="106"/>
      <c r="C44" s="103"/>
      <c r="D44" s="104"/>
      <c r="E44" s="104"/>
      <c r="F44" s="104"/>
      <c r="G44" s="104"/>
      <c r="H44" s="104"/>
      <c r="I44" s="106"/>
      <c r="J44" s="106"/>
      <c r="K44" s="106"/>
      <c r="L44" s="103"/>
      <c r="M44" s="103"/>
      <c r="N44" s="103"/>
      <c r="O44" s="104"/>
      <c r="P44" s="6" t="str">
        <f t="shared" si="7"/>
        <v xml:space="preserve"> </v>
      </c>
      <c r="Q44">
        <f t="shared" si="8"/>
        <v>0</v>
      </c>
      <c r="R44">
        <f t="shared" si="9"/>
        <v>0</v>
      </c>
      <c r="S44" s="4" t="str">
        <f t="shared" si="10"/>
        <v xml:space="preserve"> </v>
      </c>
      <c r="T44" s="4" t="str">
        <f t="shared" si="11"/>
        <v xml:space="preserve"> </v>
      </c>
      <c r="U44" t="str">
        <f t="shared" si="12"/>
        <v/>
      </c>
      <c r="V44" s="18">
        <f t="shared" si="13"/>
        <v>0</v>
      </c>
    </row>
    <row r="45" spans="1:22" ht="15" customHeight="1">
      <c r="A45" s="102"/>
      <c r="B45" s="106"/>
      <c r="C45" s="103"/>
      <c r="D45" s="104"/>
      <c r="E45" s="104"/>
      <c r="F45" s="104"/>
      <c r="G45" s="104"/>
      <c r="H45" s="104"/>
      <c r="I45" s="106"/>
      <c r="J45" s="106"/>
      <c r="K45" s="106"/>
      <c r="L45" s="103"/>
      <c r="M45" s="103"/>
      <c r="N45" s="103"/>
      <c r="O45" s="104"/>
      <c r="P45" s="6" t="str">
        <f t="shared" si="7"/>
        <v xml:space="preserve"> </v>
      </c>
      <c r="Q45">
        <f t="shared" si="8"/>
        <v>0</v>
      </c>
      <c r="R45">
        <f t="shared" si="9"/>
        <v>0</v>
      </c>
      <c r="S45" s="4" t="str">
        <f t="shared" si="10"/>
        <v xml:space="preserve"> </v>
      </c>
      <c r="T45" s="4" t="str">
        <f t="shared" si="11"/>
        <v xml:space="preserve"> </v>
      </c>
      <c r="U45" t="str">
        <f t="shared" si="12"/>
        <v/>
      </c>
      <c r="V45" s="18">
        <f t="shared" si="13"/>
        <v>0</v>
      </c>
    </row>
    <row r="46" spans="1:22" ht="15" customHeight="1">
      <c r="A46" s="102"/>
      <c r="B46" s="106"/>
      <c r="C46" s="103"/>
      <c r="D46" s="104"/>
      <c r="E46" s="104"/>
      <c r="F46" s="104"/>
      <c r="G46" s="104"/>
      <c r="H46" s="104"/>
      <c r="I46" s="106"/>
      <c r="J46" s="106"/>
      <c r="K46" s="106"/>
      <c r="L46" s="103"/>
      <c r="M46" s="103"/>
      <c r="N46" s="103"/>
      <c r="O46" s="104"/>
      <c r="P46" s="6" t="str">
        <f t="shared" si="7"/>
        <v xml:space="preserve"> </v>
      </c>
      <c r="Q46">
        <f t="shared" si="8"/>
        <v>0</v>
      </c>
      <c r="R46">
        <f t="shared" si="9"/>
        <v>0</v>
      </c>
      <c r="S46" s="4" t="str">
        <f t="shared" si="10"/>
        <v xml:space="preserve"> </v>
      </c>
      <c r="T46" s="4" t="str">
        <f t="shared" si="11"/>
        <v xml:space="preserve"> </v>
      </c>
      <c r="U46" t="str">
        <f t="shared" si="12"/>
        <v/>
      </c>
      <c r="V46" s="18">
        <f t="shared" si="13"/>
        <v>0</v>
      </c>
    </row>
    <row r="47" spans="1:22" ht="15" customHeight="1">
      <c r="A47" s="102"/>
      <c r="B47" s="106"/>
      <c r="C47" s="103"/>
      <c r="D47" s="104"/>
      <c r="E47" s="104"/>
      <c r="F47" s="104"/>
      <c r="G47" s="104"/>
      <c r="H47" s="104"/>
      <c r="I47" s="106"/>
      <c r="J47" s="106"/>
      <c r="K47" s="106"/>
      <c r="L47" s="103"/>
      <c r="M47" s="103"/>
      <c r="N47" s="103"/>
      <c r="O47" s="104"/>
      <c r="P47" s="6" t="str">
        <f t="shared" si="7"/>
        <v xml:space="preserve"> </v>
      </c>
      <c r="Q47">
        <f t="shared" si="8"/>
        <v>0</v>
      </c>
      <c r="R47">
        <f t="shared" si="9"/>
        <v>0</v>
      </c>
      <c r="S47" s="4" t="str">
        <f t="shared" si="10"/>
        <v xml:space="preserve"> </v>
      </c>
      <c r="T47" s="4" t="str">
        <f t="shared" si="11"/>
        <v xml:space="preserve"> </v>
      </c>
      <c r="U47" t="str">
        <f t="shared" si="12"/>
        <v/>
      </c>
      <c r="V47" s="18">
        <f t="shared" si="13"/>
        <v>0</v>
      </c>
    </row>
    <row r="48" spans="1:22" ht="15" customHeight="1">
      <c r="A48" s="102"/>
      <c r="B48" s="106"/>
      <c r="C48" s="103"/>
      <c r="D48" s="104"/>
      <c r="E48" s="104"/>
      <c r="F48" s="104"/>
      <c r="G48" s="104"/>
      <c r="H48" s="104"/>
      <c r="I48" s="106"/>
      <c r="J48" s="106"/>
      <c r="K48" s="106"/>
      <c r="L48" s="103"/>
      <c r="M48" s="103"/>
      <c r="N48" s="103"/>
      <c r="O48" s="104"/>
      <c r="P48" s="6" t="str">
        <f t="shared" si="7"/>
        <v xml:space="preserve"> </v>
      </c>
      <c r="Q48">
        <f t="shared" si="8"/>
        <v>0</v>
      </c>
      <c r="R48">
        <f t="shared" si="9"/>
        <v>0</v>
      </c>
      <c r="S48" s="4" t="str">
        <f t="shared" si="10"/>
        <v xml:space="preserve"> </v>
      </c>
      <c r="T48" s="4" t="str">
        <f t="shared" si="11"/>
        <v xml:space="preserve"> </v>
      </c>
      <c r="U48" t="str">
        <f t="shared" si="12"/>
        <v/>
      </c>
      <c r="V48" s="18">
        <f t="shared" si="13"/>
        <v>0</v>
      </c>
    </row>
    <row r="49" spans="1:22" ht="15" customHeight="1">
      <c r="A49" s="102"/>
      <c r="B49" s="106"/>
      <c r="C49" s="103"/>
      <c r="D49" s="104"/>
      <c r="E49" s="104"/>
      <c r="F49" s="104"/>
      <c r="G49" s="104"/>
      <c r="H49" s="104"/>
      <c r="I49" s="106"/>
      <c r="J49" s="106"/>
      <c r="K49" s="106"/>
      <c r="L49" s="103"/>
      <c r="M49" s="103"/>
      <c r="N49" s="103"/>
      <c r="O49" s="104"/>
      <c r="P49" s="6" t="str">
        <f t="shared" si="7"/>
        <v xml:space="preserve"> </v>
      </c>
      <c r="Q49">
        <f t="shared" si="8"/>
        <v>0</v>
      </c>
      <c r="R49">
        <f t="shared" si="9"/>
        <v>0</v>
      </c>
      <c r="S49" s="4" t="str">
        <f t="shared" si="10"/>
        <v xml:space="preserve"> </v>
      </c>
      <c r="T49" s="4" t="str">
        <f t="shared" si="11"/>
        <v xml:space="preserve"> </v>
      </c>
      <c r="U49" t="str">
        <f t="shared" si="12"/>
        <v/>
      </c>
      <c r="V49" s="18">
        <f t="shared" si="13"/>
        <v>0</v>
      </c>
    </row>
    <row r="50" spans="1:22" ht="15" customHeight="1">
      <c r="A50" s="102"/>
      <c r="B50" s="106"/>
      <c r="C50" s="103"/>
      <c r="D50" s="104"/>
      <c r="E50" s="104"/>
      <c r="F50" s="104"/>
      <c r="G50" s="104"/>
      <c r="H50" s="104"/>
      <c r="I50" s="106"/>
      <c r="J50" s="106"/>
      <c r="K50" s="106"/>
      <c r="L50" s="103"/>
      <c r="M50" s="103"/>
      <c r="N50" s="103"/>
      <c r="O50" s="104"/>
      <c r="P50" s="6" t="str">
        <f t="shared" si="7"/>
        <v xml:space="preserve"> </v>
      </c>
      <c r="Q50">
        <f t="shared" si="8"/>
        <v>0</v>
      </c>
      <c r="R50">
        <f t="shared" si="9"/>
        <v>0</v>
      </c>
      <c r="S50" s="4" t="str">
        <f t="shared" si="10"/>
        <v xml:space="preserve"> </v>
      </c>
      <c r="T50" s="4" t="str">
        <f t="shared" si="11"/>
        <v xml:space="preserve"> </v>
      </c>
      <c r="U50" t="str">
        <f t="shared" si="12"/>
        <v/>
      </c>
      <c r="V50" s="18">
        <f t="shared" si="13"/>
        <v>0</v>
      </c>
    </row>
    <row r="51" spans="1:22" ht="15" customHeight="1">
      <c r="A51" s="102"/>
      <c r="B51" s="106"/>
      <c r="C51" s="103"/>
      <c r="D51" s="104"/>
      <c r="E51" s="104"/>
      <c r="F51" s="104"/>
      <c r="G51" s="104"/>
      <c r="H51" s="104"/>
      <c r="I51" s="106"/>
      <c r="J51" s="106"/>
      <c r="K51" s="106"/>
      <c r="L51" s="103"/>
      <c r="M51" s="103"/>
      <c r="N51" s="103"/>
      <c r="O51" s="104"/>
      <c r="P51" s="6" t="str">
        <f t="shared" si="7"/>
        <v xml:space="preserve"> </v>
      </c>
      <c r="Q51">
        <f t="shared" si="8"/>
        <v>0</v>
      </c>
      <c r="R51">
        <f t="shared" si="9"/>
        <v>0</v>
      </c>
      <c r="S51" s="4" t="str">
        <f t="shared" si="10"/>
        <v xml:space="preserve"> </v>
      </c>
      <c r="T51" s="4" t="str">
        <f t="shared" si="11"/>
        <v xml:space="preserve"> </v>
      </c>
      <c r="U51" t="str">
        <f t="shared" si="12"/>
        <v/>
      </c>
      <c r="V51" s="18">
        <f t="shared" si="13"/>
        <v>0</v>
      </c>
    </row>
    <row r="52" spans="1:22" ht="15" customHeight="1">
      <c r="A52" s="102"/>
      <c r="B52" s="106"/>
      <c r="C52" s="103"/>
      <c r="D52" s="104"/>
      <c r="E52" s="104"/>
      <c r="F52" s="104"/>
      <c r="G52" s="104"/>
      <c r="H52" s="104"/>
      <c r="I52" s="106"/>
      <c r="J52" s="106"/>
      <c r="K52" s="106"/>
      <c r="L52" s="103"/>
      <c r="M52" s="103"/>
      <c r="N52" s="103"/>
      <c r="O52" s="104"/>
      <c r="P52" s="6" t="str">
        <f t="shared" si="7"/>
        <v xml:space="preserve"> </v>
      </c>
      <c r="Q52">
        <f t="shared" si="8"/>
        <v>0</v>
      </c>
      <c r="R52">
        <f t="shared" si="9"/>
        <v>0</v>
      </c>
      <c r="S52" s="4" t="str">
        <f t="shared" si="10"/>
        <v xml:space="preserve"> </v>
      </c>
      <c r="T52" s="4" t="str">
        <f t="shared" si="11"/>
        <v xml:space="preserve"> </v>
      </c>
      <c r="U52" t="str">
        <f t="shared" si="12"/>
        <v/>
      </c>
      <c r="V52" s="18">
        <f t="shared" si="13"/>
        <v>0</v>
      </c>
    </row>
    <row r="53" spans="1:22" ht="15" customHeight="1">
      <c r="A53" s="102"/>
      <c r="B53" s="106"/>
      <c r="C53" s="103"/>
      <c r="D53" s="104"/>
      <c r="E53" s="104"/>
      <c r="F53" s="104"/>
      <c r="G53" s="104"/>
      <c r="H53" s="104"/>
      <c r="I53" s="106"/>
      <c r="J53" s="106"/>
      <c r="K53" s="106"/>
      <c r="L53" s="103"/>
      <c r="M53" s="103"/>
      <c r="N53" s="103"/>
      <c r="O53" s="104"/>
      <c r="P53" s="6" t="str">
        <f t="shared" si="7"/>
        <v xml:space="preserve"> </v>
      </c>
      <c r="Q53">
        <f t="shared" si="8"/>
        <v>0</v>
      </c>
      <c r="R53">
        <f t="shared" si="9"/>
        <v>0</v>
      </c>
      <c r="S53" s="4" t="str">
        <f t="shared" si="10"/>
        <v xml:space="preserve"> </v>
      </c>
      <c r="T53" s="4" t="str">
        <f t="shared" si="11"/>
        <v xml:space="preserve"> </v>
      </c>
      <c r="U53" t="str">
        <f t="shared" si="12"/>
        <v/>
      </c>
      <c r="V53" s="18">
        <f t="shared" si="13"/>
        <v>0</v>
      </c>
    </row>
    <row r="54" spans="1:22" ht="15" customHeight="1">
      <c r="A54" s="102"/>
      <c r="B54" s="106"/>
      <c r="C54" s="103"/>
      <c r="D54" s="104"/>
      <c r="E54" s="104"/>
      <c r="F54" s="104"/>
      <c r="G54" s="104"/>
      <c r="H54" s="104"/>
      <c r="I54" s="106"/>
      <c r="J54" s="106"/>
      <c r="K54" s="106"/>
      <c r="L54" s="103"/>
      <c r="M54" s="103"/>
      <c r="N54" s="103"/>
      <c r="O54" s="104"/>
      <c r="P54" s="6" t="str">
        <f t="shared" si="7"/>
        <v xml:space="preserve"> </v>
      </c>
      <c r="Q54">
        <f t="shared" si="8"/>
        <v>0</v>
      </c>
      <c r="R54">
        <f t="shared" si="9"/>
        <v>0</v>
      </c>
      <c r="S54" s="4" t="str">
        <f t="shared" si="10"/>
        <v xml:space="preserve"> </v>
      </c>
      <c r="T54" s="4" t="str">
        <f t="shared" si="11"/>
        <v xml:space="preserve"> </v>
      </c>
      <c r="U54" t="str">
        <f t="shared" si="12"/>
        <v/>
      </c>
      <c r="V54" s="18">
        <f t="shared" si="13"/>
        <v>0</v>
      </c>
    </row>
    <row r="55" spans="1:22" ht="15" customHeight="1">
      <c r="A55" s="102"/>
      <c r="B55" s="106"/>
      <c r="C55" s="103"/>
      <c r="D55" s="104"/>
      <c r="E55" s="104"/>
      <c r="F55" s="104"/>
      <c r="G55" s="104"/>
      <c r="H55" s="104"/>
      <c r="I55" s="106"/>
      <c r="J55" s="106"/>
      <c r="K55" s="106"/>
      <c r="L55" s="103"/>
      <c r="M55" s="103"/>
      <c r="N55" s="103"/>
      <c r="O55" s="104"/>
      <c r="P55" s="6" t="str">
        <f t="shared" si="7"/>
        <v xml:space="preserve"> </v>
      </c>
      <c r="Q55">
        <f t="shared" si="8"/>
        <v>0</v>
      </c>
      <c r="R55">
        <f t="shared" si="9"/>
        <v>0</v>
      </c>
      <c r="S55" s="4" t="str">
        <f t="shared" si="10"/>
        <v xml:space="preserve"> </v>
      </c>
      <c r="T55" s="4" t="str">
        <f t="shared" si="11"/>
        <v xml:space="preserve"> </v>
      </c>
      <c r="U55" t="str">
        <f t="shared" si="12"/>
        <v/>
      </c>
      <c r="V55" s="18">
        <f t="shared" si="13"/>
        <v>0</v>
      </c>
    </row>
    <row r="56" spans="1:22" ht="15" customHeight="1">
      <c r="A56" s="102"/>
      <c r="B56" s="106"/>
      <c r="C56" s="103"/>
      <c r="D56" s="104"/>
      <c r="E56" s="104"/>
      <c r="F56" s="104"/>
      <c r="G56" s="104"/>
      <c r="H56" s="104"/>
      <c r="I56" s="106"/>
      <c r="J56" s="106"/>
      <c r="K56" s="106"/>
      <c r="L56" s="103"/>
      <c r="M56" s="103"/>
      <c r="N56" s="103"/>
      <c r="O56" s="104"/>
      <c r="P56" s="6" t="str">
        <f t="shared" si="7"/>
        <v xml:space="preserve"> </v>
      </c>
      <c r="Q56">
        <f t="shared" si="8"/>
        <v>0</v>
      </c>
      <c r="R56">
        <f t="shared" si="9"/>
        <v>0</v>
      </c>
      <c r="S56" s="4" t="str">
        <f t="shared" si="10"/>
        <v xml:space="preserve"> </v>
      </c>
      <c r="T56" s="4" t="str">
        <f t="shared" si="11"/>
        <v xml:space="preserve"> </v>
      </c>
      <c r="U56" t="str">
        <f t="shared" si="12"/>
        <v/>
      </c>
      <c r="V56" s="18">
        <f t="shared" si="13"/>
        <v>0</v>
      </c>
    </row>
    <row r="57" spans="1:22" ht="15" customHeight="1">
      <c r="A57" s="102"/>
      <c r="B57" s="106"/>
      <c r="C57" s="103"/>
      <c r="D57" s="104"/>
      <c r="E57" s="104"/>
      <c r="F57" s="104"/>
      <c r="G57" s="104"/>
      <c r="H57" s="104"/>
      <c r="I57" s="106"/>
      <c r="J57" s="106"/>
      <c r="K57" s="106"/>
      <c r="L57" s="103"/>
      <c r="M57" s="103"/>
      <c r="N57" s="103"/>
      <c r="O57" s="104"/>
      <c r="P57" s="6" t="str">
        <f t="shared" si="7"/>
        <v xml:space="preserve"> </v>
      </c>
      <c r="Q57">
        <f t="shared" si="8"/>
        <v>0</v>
      </c>
      <c r="R57">
        <f t="shared" si="9"/>
        <v>0</v>
      </c>
      <c r="S57" s="4" t="str">
        <f t="shared" si="10"/>
        <v xml:space="preserve"> </v>
      </c>
      <c r="T57" s="4" t="str">
        <f t="shared" si="11"/>
        <v xml:space="preserve"> </v>
      </c>
      <c r="U57" t="str">
        <f t="shared" si="12"/>
        <v/>
      </c>
      <c r="V57" s="18">
        <f t="shared" si="13"/>
        <v>0</v>
      </c>
    </row>
    <row r="58" spans="1:22" ht="15" customHeight="1">
      <c r="A58" s="102"/>
      <c r="B58" s="106"/>
      <c r="C58" s="103"/>
      <c r="D58" s="104"/>
      <c r="E58" s="104"/>
      <c r="F58" s="104"/>
      <c r="G58" s="104"/>
      <c r="H58" s="104"/>
      <c r="I58" s="106"/>
      <c r="J58" s="106"/>
      <c r="K58" s="106"/>
      <c r="L58" s="103"/>
      <c r="M58" s="103"/>
      <c r="N58" s="103"/>
      <c r="O58" s="104"/>
      <c r="P58" s="6" t="str">
        <f t="shared" si="7"/>
        <v xml:space="preserve"> </v>
      </c>
      <c r="Q58">
        <f t="shared" si="8"/>
        <v>0</v>
      </c>
      <c r="R58">
        <f t="shared" si="9"/>
        <v>0</v>
      </c>
      <c r="S58" s="4" t="str">
        <f t="shared" si="10"/>
        <v xml:space="preserve"> </v>
      </c>
      <c r="T58" s="4" t="str">
        <f t="shared" si="11"/>
        <v xml:space="preserve"> </v>
      </c>
      <c r="U58" t="str">
        <f t="shared" si="12"/>
        <v/>
      </c>
      <c r="V58" s="18">
        <f t="shared" si="13"/>
        <v>0</v>
      </c>
    </row>
    <row r="59" spans="1:22" ht="15" customHeight="1">
      <c r="A59" s="102"/>
      <c r="B59" s="106"/>
      <c r="C59" s="103"/>
      <c r="D59" s="104"/>
      <c r="E59" s="104"/>
      <c r="F59" s="104"/>
      <c r="G59" s="104"/>
      <c r="H59" s="104"/>
      <c r="I59" s="106"/>
      <c r="J59" s="106"/>
      <c r="K59" s="106"/>
      <c r="L59" s="103"/>
      <c r="M59" s="103"/>
      <c r="N59" s="103"/>
      <c r="O59" s="104"/>
      <c r="P59" s="6" t="str">
        <f t="shared" si="7"/>
        <v xml:space="preserve"> </v>
      </c>
      <c r="Q59">
        <f t="shared" si="8"/>
        <v>0</v>
      </c>
      <c r="R59">
        <f t="shared" si="9"/>
        <v>0</v>
      </c>
      <c r="S59" s="4" t="str">
        <f t="shared" si="10"/>
        <v xml:space="preserve"> </v>
      </c>
      <c r="T59" s="4" t="str">
        <f t="shared" si="11"/>
        <v xml:space="preserve"> </v>
      </c>
      <c r="U59" t="str">
        <f t="shared" si="12"/>
        <v/>
      </c>
      <c r="V59" s="18">
        <f t="shared" si="13"/>
        <v>0</v>
      </c>
    </row>
    <row r="60" spans="1:22" ht="15" customHeight="1">
      <c r="A60" s="102"/>
      <c r="B60" s="106"/>
      <c r="C60" s="103"/>
      <c r="D60" s="104"/>
      <c r="E60" s="104"/>
      <c r="F60" s="104"/>
      <c r="G60" s="104"/>
      <c r="H60" s="104"/>
      <c r="I60" s="106"/>
      <c r="J60" s="106"/>
      <c r="K60" s="106"/>
      <c r="L60" s="103"/>
      <c r="M60" s="103"/>
      <c r="N60" s="103"/>
      <c r="O60" s="104"/>
      <c r="P60" s="6" t="str">
        <f t="shared" si="7"/>
        <v xml:space="preserve"> </v>
      </c>
      <c r="Q60">
        <f t="shared" si="8"/>
        <v>0</v>
      </c>
      <c r="R60">
        <f t="shared" si="9"/>
        <v>0</v>
      </c>
      <c r="S60" s="4" t="str">
        <f t="shared" si="10"/>
        <v xml:space="preserve"> </v>
      </c>
      <c r="T60" s="4" t="str">
        <f t="shared" si="11"/>
        <v xml:space="preserve"> </v>
      </c>
      <c r="U60" t="str">
        <f t="shared" si="12"/>
        <v/>
      </c>
      <c r="V60" s="18">
        <f t="shared" si="13"/>
        <v>0</v>
      </c>
    </row>
    <row r="61" spans="1:22" ht="15" customHeight="1">
      <c r="A61" s="102"/>
      <c r="B61" s="106"/>
      <c r="C61" s="103"/>
      <c r="D61" s="104"/>
      <c r="E61" s="104"/>
      <c r="F61" s="104"/>
      <c r="G61" s="104"/>
      <c r="H61" s="104"/>
      <c r="I61" s="106"/>
      <c r="J61" s="106"/>
      <c r="K61" s="106"/>
      <c r="L61" s="103"/>
      <c r="M61" s="103"/>
      <c r="N61" s="103"/>
      <c r="O61" s="104"/>
      <c r="P61" s="6" t="str">
        <f t="shared" si="7"/>
        <v xml:space="preserve"> </v>
      </c>
      <c r="Q61">
        <f t="shared" si="8"/>
        <v>0</v>
      </c>
      <c r="R61">
        <f t="shared" si="9"/>
        <v>0</v>
      </c>
      <c r="S61" s="4" t="str">
        <f t="shared" si="10"/>
        <v xml:space="preserve"> </v>
      </c>
      <c r="T61" s="4" t="str">
        <f t="shared" si="11"/>
        <v xml:space="preserve"> </v>
      </c>
      <c r="U61" t="str">
        <f t="shared" si="12"/>
        <v/>
      </c>
      <c r="V61" s="18">
        <f t="shared" si="13"/>
        <v>0</v>
      </c>
    </row>
    <row r="62" spans="1:22" ht="15" customHeight="1">
      <c r="A62" s="102"/>
      <c r="B62" s="106"/>
      <c r="C62" s="103"/>
      <c r="D62" s="104"/>
      <c r="E62" s="104"/>
      <c r="F62" s="104"/>
      <c r="G62" s="104"/>
      <c r="H62" s="104"/>
      <c r="I62" s="106"/>
      <c r="J62" s="106"/>
      <c r="K62" s="106"/>
      <c r="L62" s="103"/>
      <c r="M62" s="103"/>
      <c r="N62" s="103"/>
      <c r="O62" s="104"/>
      <c r="P62" s="6" t="str">
        <f t="shared" si="7"/>
        <v xml:space="preserve"> </v>
      </c>
      <c r="Q62">
        <f t="shared" si="8"/>
        <v>0</v>
      </c>
      <c r="R62">
        <f t="shared" si="9"/>
        <v>0</v>
      </c>
      <c r="S62" s="4" t="str">
        <f t="shared" si="10"/>
        <v xml:space="preserve"> </v>
      </c>
      <c r="T62" s="4" t="str">
        <f t="shared" si="11"/>
        <v xml:space="preserve"> </v>
      </c>
      <c r="U62" t="str">
        <f t="shared" si="12"/>
        <v/>
      </c>
      <c r="V62" s="18">
        <f t="shared" si="13"/>
        <v>0</v>
      </c>
    </row>
    <row r="63" spans="1:22" ht="15" customHeight="1">
      <c r="A63" s="102"/>
      <c r="B63" s="106"/>
      <c r="C63" s="103"/>
      <c r="D63" s="104"/>
      <c r="E63" s="104"/>
      <c r="F63" s="104"/>
      <c r="G63" s="104"/>
      <c r="H63" s="104"/>
      <c r="I63" s="106"/>
      <c r="J63" s="106"/>
      <c r="K63" s="106"/>
      <c r="L63" s="103"/>
      <c r="M63" s="103"/>
      <c r="N63" s="103"/>
      <c r="O63" s="104"/>
      <c r="P63" s="6" t="str">
        <f t="shared" si="7"/>
        <v xml:space="preserve"> </v>
      </c>
      <c r="Q63">
        <f t="shared" si="8"/>
        <v>0</v>
      </c>
      <c r="R63">
        <f t="shared" si="9"/>
        <v>0</v>
      </c>
      <c r="S63" s="4" t="str">
        <f t="shared" si="10"/>
        <v xml:space="preserve"> </v>
      </c>
      <c r="T63" s="4" t="str">
        <f t="shared" si="11"/>
        <v xml:space="preserve"> </v>
      </c>
      <c r="U63" t="str">
        <f t="shared" si="12"/>
        <v/>
      </c>
      <c r="V63" s="18">
        <f t="shared" si="13"/>
        <v>0</v>
      </c>
    </row>
    <row r="64" spans="1:22" ht="15" customHeight="1">
      <c r="A64" s="102"/>
      <c r="B64" s="106"/>
      <c r="C64" s="103"/>
      <c r="D64" s="104"/>
      <c r="E64" s="104"/>
      <c r="F64" s="104"/>
      <c r="G64" s="104"/>
      <c r="H64" s="104"/>
      <c r="I64" s="106"/>
      <c r="J64" s="106"/>
      <c r="K64" s="106"/>
      <c r="L64" s="103"/>
      <c r="M64" s="103"/>
      <c r="N64" s="103"/>
      <c r="O64" s="104"/>
      <c r="P64" s="6" t="str">
        <f t="shared" si="7"/>
        <v xml:space="preserve"> </v>
      </c>
      <c r="Q64">
        <f t="shared" si="8"/>
        <v>0</v>
      </c>
      <c r="R64">
        <f t="shared" si="9"/>
        <v>0</v>
      </c>
      <c r="S64" s="4" t="str">
        <f t="shared" si="10"/>
        <v xml:space="preserve"> </v>
      </c>
      <c r="T64" s="4" t="str">
        <f t="shared" si="11"/>
        <v xml:space="preserve"> </v>
      </c>
      <c r="U64" t="str">
        <f t="shared" si="12"/>
        <v/>
      </c>
      <c r="V64" s="18">
        <f t="shared" si="13"/>
        <v>0</v>
      </c>
    </row>
    <row r="65" spans="1:22" ht="15" customHeight="1">
      <c r="A65" s="102"/>
      <c r="B65" s="106"/>
      <c r="C65" s="103"/>
      <c r="D65" s="104"/>
      <c r="E65" s="104"/>
      <c r="F65" s="104"/>
      <c r="G65" s="104"/>
      <c r="H65" s="104"/>
      <c r="I65" s="106"/>
      <c r="J65" s="106"/>
      <c r="K65" s="106"/>
      <c r="L65" s="103"/>
      <c r="M65" s="103"/>
      <c r="N65" s="103"/>
      <c r="O65" s="104"/>
      <c r="P65" s="6" t="str">
        <f t="shared" si="7"/>
        <v xml:space="preserve"> </v>
      </c>
      <c r="Q65">
        <f t="shared" si="8"/>
        <v>0</v>
      </c>
      <c r="R65">
        <f t="shared" si="9"/>
        <v>0</v>
      </c>
      <c r="S65" s="4" t="str">
        <f t="shared" si="10"/>
        <v xml:space="preserve"> </v>
      </c>
      <c r="T65" s="4" t="str">
        <f t="shared" si="11"/>
        <v xml:space="preserve"> </v>
      </c>
      <c r="U65" t="str">
        <f t="shared" si="12"/>
        <v/>
      </c>
      <c r="V65" s="18">
        <f t="shared" si="13"/>
        <v>0</v>
      </c>
    </row>
    <row r="66" spans="1:22" ht="15" customHeight="1">
      <c r="A66" s="102"/>
      <c r="B66" s="106"/>
      <c r="C66" s="103"/>
      <c r="D66" s="104"/>
      <c r="E66" s="104"/>
      <c r="F66" s="104"/>
      <c r="G66" s="104"/>
      <c r="H66" s="104"/>
      <c r="I66" s="106"/>
      <c r="J66" s="106"/>
      <c r="K66" s="106"/>
      <c r="L66" s="103"/>
      <c r="M66" s="103"/>
      <c r="N66" s="103"/>
      <c r="O66" s="104"/>
      <c r="P66" s="6" t="str">
        <f t="shared" si="7"/>
        <v xml:space="preserve"> </v>
      </c>
      <c r="Q66">
        <f t="shared" si="8"/>
        <v>0</v>
      </c>
      <c r="R66">
        <f t="shared" si="9"/>
        <v>0</v>
      </c>
      <c r="S66" s="4" t="str">
        <f t="shared" si="10"/>
        <v xml:space="preserve"> </v>
      </c>
      <c r="T66" s="4" t="str">
        <f t="shared" si="11"/>
        <v xml:space="preserve"> </v>
      </c>
      <c r="U66" t="str">
        <f t="shared" si="12"/>
        <v/>
      </c>
      <c r="V66" s="18">
        <f t="shared" si="13"/>
        <v>0</v>
      </c>
    </row>
    <row r="67" spans="1:22" ht="15" customHeight="1">
      <c r="A67" s="102"/>
      <c r="B67" s="106"/>
      <c r="C67" s="103"/>
      <c r="D67" s="104"/>
      <c r="E67" s="104"/>
      <c r="F67" s="104"/>
      <c r="G67" s="104"/>
      <c r="H67" s="104"/>
      <c r="I67" s="106"/>
      <c r="J67" s="106"/>
      <c r="K67" s="106"/>
      <c r="L67" s="103"/>
      <c r="M67" s="103"/>
      <c r="N67" s="103"/>
      <c r="O67" s="104"/>
      <c r="P67" s="6" t="str">
        <f t="shared" si="7"/>
        <v xml:space="preserve"> </v>
      </c>
      <c r="Q67">
        <f t="shared" si="8"/>
        <v>0</v>
      </c>
      <c r="R67">
        <f t="shared" si="9"/>
        <v>0</v>
      </c>
      <c r="S67" s="4" t="str">
        <f t="shared" si="10"/>
        <v xml:space="preserve"> </v>
      </c>
      <c r="T67" s="4" t="str">
        <f t="shared" si="11"/>
        <v xml:space="preserve"> </v>
      </c>
      <c r="U67" t="str">
        <f t="shared" si="12"/>
        <v/>
      </c>
      <c r="V67" s="18">
        <f t="shared" si="13"/>
        <v>0</v>
      </c>
    </row>
    <row r="68" spans="1:22" ht="15" customHeight="1">
      <c r="A68" s="102"/>
      <c r="B68" s="106"/>
      <c r="C68" s="103"/>
      <c r="D68" s="104"/>
      <c r="E68" s="104"/>
      <c r="F68" s="104"/>
      <c r="G68" s="104"/>
      <c r="H68" s="104"/>
      <c r="I68" s="106"/>
      <c r="J68" s="106"/>
      <c r="K68" s="106"/>
      <c r="L68" s="103"/>
      <c r="M68" s="103"/>
      <c r="N68" s="103"/>
      <c r="O68" s="104"/>
      <c r="P68" s="6" t="str">
        <f t="shared" si="7"/>
        <v xml:space="preserve"> </v>
      </c>
      <c r="Q68">
        <f t="shared" si="8"/>
        <v>0</v>
      </c>
      <c r="R68">
        <f t="shared" si="9"/>
        <v>0</v>
      </c>
      <c r="S68" s="4" t="str">
        <f t="shared" si="10"/>
        <v xml:space="preserve"> </v>
      </c>
      <c r="T68" s="4" t="str">
        <f t="shared" si="11"/>
        <v xml:space="preserve"> </v>
      </c>
      <c r="U68" t="str">
        <f t="shared" si="12"/>
        <v/>
      </c>
      <c r="V68" s="18">
        <f t="shared" si="13"/>
        <v>0</v>
      </c>
    </row>
    <row r="69" spans="1:22" ht="15" customHeight="1">
      <c r="A69" s="102"/>
      <c r="B69" s="106"/>
      <c r="C69" s="103"/>
      <c r="D69" s="104"/>
      <c r="E69" s="104"/>
      <c r="F69" s="104"/>
      <c r="G69" s="104"/>
      <c r="H69" s="104"/>
      <c r="I69" s="106"/>
      <c r="J69" s="106"/>
      <c r="K69" s="106"/>
      <c r="L69" s="103"/>
      <c r="M69" s="103"/>
      <c r="N69" s="103"/>
      <c r="O69" s="104"/>
      <c r="P69" s="6" t="str">
        <f t="shared" si="7"/>
        <v xml:space="preserve"> </v>
      </c>
      <c r="Q69">
        <f t="shared" si="8"/>
        <v>0</v>
      </c>
      <c r="R69">
        <f t="shared" si="9"/>
        <v>0</v>
      </c>
      <c r="S69" s="4" t="str">
        <f t="shared" si="10"/>
        <v xml:space="preserve"> </v>
      </c>
      <c r="T69" s="4" t="str">
        <f t="shared" si="11"/>
        <v xml:space="preserve"> </v>
      </c>
      <c r="U69" t="str">
        <f t="shared" si="12"/>
        <v/>
      </c>
      <c r="V69" s="18">
        <f t="shared" si="13"/>
        <v>0</v>
      </c>
    </row>
    <row r="70" spans="1:22" ht="15" customHeight="1">
      <c r="A70" s="102"/>
      <c r="B70" s="106"/>
      <c r="C70" s="103"/>
      <c r="D70" s="104"/>
      <c r="E70" s="104"/>
      <c r="F70" s="104"/>
      <c r="G70" s="104"/>
      <c r="H70" s="104"/>
      <c r="I70" s="106"/>
      <c r="J70" s="106"/>
      <c r="K70" s="106"/>
      <c r="L70" s="103"/>
      <c r="M70" s="103"/>
      <c r="N70" s="103"/>
      <c r="O70" s="104"/>
      <c r="P70" s="6" t="str">
        <f t="shared" si="7"/>
        <v xml:space="preserve"> </v>
      </c>
      <c r="Q70">
        <f t="shared" si="8"/>
        <v>0</v>
      </c>
      <c r="R70">
        <f t="shared" si="9"/>
        <v>0</v>
      </c>
      <c r="S70" s="4" t="str">
        <f t="shared" si="10"/>
        <v xml:space="preserve"> </v>
      </c>
      <c r="T70" s="4" t="str">
        <f t="shared" si="11"/>
        <v xml:space="preserve"> </v>
      </c>
      <c r="U70" t="str">
        <f t="shared" si="12"/>
        <v/>
      </c>
      <c r="V70" s="18">
        <f t="shared" si="13"/>
        <v>0</v>
      </c>
    </row>
    <row r="71" spans="1:22" ht="15" customHeight="1">
      <c r="A71" s="102"/>
      <c r="B71" s="106"/>
      <c r="C71" s="103"/>
      <c r="D71" s="104"/>
      <c r="E71" s="104"/>
      <c r="F71" s="104"/>
      <c r="G71" s="104"/>
      <c r="H71" s="104"/>
      <c r="I71" s="106"/>
      <c r="J71" s="106"/>
      <c r="K71" s="106"/>
      <c r="L71" s="103"/>
      <c r="M71" s="103"/>
      <c r="N71" s="103"/>
      <c r="O71" s="104"/>
      <c r="P71" s="6" t="str">
        <f t="shared" ref="P71:P101" si="14">B71&amp;" "&amp;C71</f>
        <v xml:space="preserve"> </v>
      </c>
      <c r="Q71">
        <f t="shared" ref="Q71:Q101" si="15">A71</f>
        <v>0</v>
      </c>
      <c r="R71">
        <f t="shared" ref="R71:R101" si="16">F71</f>
        <v>0</v>
      </c>
      <c r="S71" s="4" t="str">
        <f t="shared" ref="S71:S101" si="17">J71&amp;" "&amp;K71</f>
        <v xml:space="preserve"> </v>
      </c>
      <c r="T71" s="4" t="str">
        <f t="shared" ref="T71:T101" si="18">L71&amp;" "&amp;M71</f>
        <v xml:space="preserve"> </v>
      </c>
      <c r="U71" t="str">
        <f t="shared" ref="U71:U101" si="19">LEFT(N71,4)</f>
        <v/>
      </c>
      <c r="V71" s="18">
        <f t="shared" ref="V71:V101" si="20">O71</f>
        <v>0</v>
      </c>
    </row>
    <row r="72" spans="1:22" ht="15" customHeight="1">
      <c r="A72" s="102"/>
      <c r="B72" s="106"/>
      <c r="C72" s="103"/>
      <c r="D72" s="104"/>
      <c r="E72" s="104"/>
      <c r="F72" s="104"/>
      <c r="G72" s="104"/>
      <c r="H72" s="104"/>
      <c r="I72" s="106"/>
      <c r="J72" s="106"/>
      <c r="K72" s="106"/>
      <c r="L72" s="103"/>
      <c r="M72" s="103"/>
      <c r="N72" s="103"/>
      <c r="O72" s="104"/>
      <c r="P72" s="6" t="str">
        <f t="shared" si="14"/>
        <v xml:space="preserve"> </v>
      </c>
      <c r="Q72">
        <f t="shared" si="15"/>
        <v>0</v>
      </c>
      <c r="R72">
        <f t="shared" si="16"/>
        <v>0</v>
      </c>
      <c r="S72" s="4" t="str">
        <f t="shared" si="17"/>
        <v xml:space="preserve"> </v>
      </c>
      <c r="T72" s="4" t="str">
        <f t="shared" si="18"/>
        <v xml:space="preserve"> </v>
      </c>
      <c r="U72" t="str">
        <f t="shared" si="19"/>
        <v/>
      </c>
      <c r="V72" s="18">
        <f t="shared" si="20"/>
        <v>0</v>
      </c>
    </row>
    <row r="73" spans="1:22" ht="15" customHeight="1">
      <c r="A73" s="102"/>
      <c r="B73" s="106"/>
      <c r="C73" s="103"/>
      <c r="D73" s="104"/>
      <c r="E73" s="104"/>
      <c r="F73" s="104"/>
      <c r="G73" s="104"/>
      <c r="H73" s="104"/>
      <c r="I73" s="106"/>
      <c r="J73" s="106"/>
      <c r="K73" s="106"/>
      <c r="L73" s="103"/>
      <c r="M73" s="103"/>
      <c r="N73" s="103"/>
      <c r="O73" s="104"/>
      <c r="P73" s="6" t="str">
        <f t="shared" si="14"/>
        <v xml:space="preserve"> </v>
      </c>
      <c r="Q73">
        <f t="shared" si="15"/>
        <v>0</v>
      </c>
      <c r="R73">
        <f t="shared" si="16"/>
        <v>0</v>
      </c>
      <c r="S73" s="4" t="str">
        <f t="shared" si="17"/>
        <v xml:space="preserve"> </v>
      </c>
      <c r="T73" s="4" t="str">
        <f t="shared" si="18"/>
        <v xml:space="preserve"> </v>
      </c>
      <c r="U73" t="str">
        <f t="shared" si="19"/>
        <v/>
      </c>
      <c r="V73" s="18">
        <f t="shared" si="20"/>
        <v>0</v>
      </c>
    </row>
    <row r="74" spans="1:22" ht="15" customHeight="1">
      <c r="A74" s="102"/>
      <c r="B74" s="106"/>
      <c r="C74" s="103"/>
      <c r="D74" s="104"/>
      <c r="E74" s="104"/>
      <c r="F74" s="104"/>
      <c r="G74" s="104"/>
      <c r="H74" s="104"/>
      <c r="I74" s="106"/>
      <c r="J74" s="106"/>
      <c r="K74" s="106"/>
      <c r="L74" s="103"/>
      <c r="M74" s="103"/>
      <c r="N74" s="103"/>
      <c r="O74" s="104" t="str">
        <f t="shared" ref="O74:O101" si="21">IF(A74="","","JPN")</f>
        <v/>
      </c>
      <c r="P74" s="6" t="str">
        <f t="shared" si="14"/>
        <v xml:space="preserve"> </v>
      </c>
      <c r="Q74">
        <f t="shared" si="15"/>
        <v>0</v>
      </c>
      <c r="R74">
        <f t="shared" si="16"/>
        <v>0</v>
      </c>
      <c r="S74" s="4" t="str">
        <f t="shared" si="17"/>
        <v xml:space="preserve"> </v>
      </c>
      <c r="T74" s="4" t="str">
        <f t="shared" si="18"/>
        <v xml:space="preserve"> </v>
      </c>
      <c r="U74" t="str">
        <f t="shared" si="19"/>
        <v/>
      </c>
      <c r="V74" s="18" t="str">
        <f t="shared" si="20"/>
        <v/>
      </c>
    </row>
    <row r="75" spans="1:22" ht="15" customHeight="1">
      <c r="A75" s="102"/>
      <c r="B75" s="106"/>
      <c r="C75" s="103"/>
      <c r="D75" s="104"/>
      <c r="E75" s="104"/>
      <c r="F75" s="104"/>
      <c r="G75" s="104"/>
      <c r="H75" s="104"/>
      <c r="I75" s="106"/>
      <c r="J75" s="106"/>
      <c r="K75" s="106"/>
      <c r="L75" s="103"/>
      <c r="M75" s="103"/>
      <c r="N75" s="103"/>
      <c r="O75" s="104" t="str">
        <f t="shared" si="21"/>
        <v/>
      </c>
      <c r="P75" s="6" t="str">
        <f t="shared" si="14"/>
        <v xml:space="preserve"> </v>
      </c>
      <c r="Q75">
        <f t="shared" si="15"/>
        <v>0</v>
      </c>
      <c r="R75">
        <f t="shared" si="16"/>
        <v>0</v>
      </c>
      <c r="S75" s="4" t="str">
        <f t="shared" si="17"/>
        <v xml:space="preserve"> </v>
      </c>
      <c r="T75" s="4" t="str">
        <f t="shared" si="18"/>
        <v xml:space="preserve"> </v>
      </c>
      <c r="U75" t="str">
        <f t="shared" si="19"/>
        <v/>
      </c>
      <c r="V75" s="18" t="str">
        <f t="shared" si="20"/>
        <v/>
      </c>
    </row>
    <row r="76" spans="1:22" ht="15" customHeight="1">
      <c r="A76" s="102"/>
      <c r="B76" s="106"/>
      <c r="C76" s="103"/>
      <c r="D76" s="104"/>
      <c r="E76" s="104"/>
      <c r="F76" s="104"/>
      <c r="G76" s="104"/>
      <c r="H76" s="104"/>
      <c r="I76" s="106"/>
      <c r="J76" s="106"/>
      <c r="K76" s="106"/>
      <c r="L76" s="103"/>
      <c r="M76" s="103"/>
      <c r="N76" s="103"/>
      <c r="O76" s="104" t="str">
        <f t="shared" si="21"/>
        <v/>
      </c>
      <c r="P76" s="6" t="str">
        <f t="shared" si="14"/>
        <v xml:space="preserve"> </v>
      </c>
      <c r="Q76">
        <f t="shared" si="15"/>
        <v>0</v>
      </c>
      <c r="R76">
        <f t="shared" si="16"/>
        <v>0</v>
      </c>
      <c r="S76" s="4" t="str">
        <f t="shared" si="17"/>
        <v xml:space="preserve"> </v>
      </c>
      <c r="T76" s="4" t="str">
        <f t="shared" si="18"/>
        <v xml:space="preserve"> </v>
      </c>
      <c r="U76" t="str">
        <f t="shared" si="19"/>
        <v/>
      </c>
      <c r="V76" s="18" t="str">
        <f t="shared" si="20"/>
        <v/>
      </c>
    </row>
    <row r="77" spans="1:22" ht="15" customHeight="1">
      <c r="A77" s="102"/>
      <c r="B77" s="106"/>
      <c r="C77" s="103"/>
      <c r="D77" s="104"/>
      <c r="E77" s="104"/>
      <c r="F77" s="104"/>
      <c r="G77" s="104"/>
      <c r="H77" s="104"/>
      <c r="I77" s="106"/>
      <c r="J77" s="106"/>
      <c r="K77" s="106"/>
      <c r="L77" s="103"/>
      <c r="M77" s="103"/>
      <c r="N77" s="103"/>
      <c r="O77" s="104" t="str">
        <f t="shared" si="21"/>
        <v/>
      </c>
      <c r="P77" s="6" t="str">
        <f t="shared" si="14"/>
        <v xml:space="preserve"> </v>
      </c>
      <c r="Q77">
        <f t="shared" si="15"/>
        <v>0</v>
      </c>
      <c r="R77">
        <f t="shared" si="16"/>
        <v>0</v>
      </c>
      <c r="S77" s="4" t="str">
        <f t="shared" si="17"/>
        <v xml:space="preserve"> </v>
      </c>
      <c r="T77" s="4" t="str">
        <f t="shared" si="18"/>
        <v xml:space="preserve"> </v>
      </c>
      <c r="U77" t="str">
        <f t="shared" si="19"/>
        <v/>
      </c>
      <c r="V77" s="18" t="str">
        <f t="shared" si="20"/>
        <v/>
      </c>
    </row>
    <row r="78" spans="1:22" ht="15" customHeight="1">
      <c r="A78" s="102"/>
      <c r="B78" s="106"/>
      <c r="C78" s="103"/>
      <c r="D78" s="104"/>
      <c r="E78" s="104"/>
      <c r="F78" s="104"/>
      <c r="G78" s="104"/>
      <c r="H78" s="104"/>
      <c r="I78" s="106"/>
      <c r="J78" s="106"/>
      <c r="K78" s="106"/>
      <c r="L78" s="103"/>
      <c r="M78" s="103"/>
      <c r="N78" s="103"/>
      <c r="O78" s="104" t="str">
        <f t="shared" si="21"/>
        <v/>
      </c>
      <c r="P78" s="6" t="str">
        <f t="shared" si="14"/>
        <v xml:space="preserve"> </v>
      </c>
      <c r="Q78">
        <f t="shared" si="15"/>
        <v>0</v>
      </c>
      <c r="R78">
        <f t="shared" si="16"/>
        <v>0</v>
      </c>
      <c r="S78" s="4" t="str">
        <f t="shared" si="17"/>
        <v xml:space="preserve"> </v>
      </c>
      <c r="T78" s="4" t="str">
        <f t="shared" si="18"/>
        <v xml:space="preserve"> </v>
      </c>
      <c r="U78" t="str">
        <f t="shared" si="19"/>
        <v/>
      </c>
      <c r="V78" s="18" t="str">
        <f t="shared" si="20"/>
        <v/>
      </c>
    </row>
    <row r="79" spans="1:22" ht="15" customHeight="1">
      <c r="A79" s="102"/>
      <c r="B79" s="106"/>
      <c r="C79" s="103"/>
      <c r="D79" s="104"/>
      <c r="E79" s="104"/>
      <c r="F79" s="104"/>
      <c r="G79" s="104"/>
      <c r="H79" s="104"/>
      <c r="I79" s="106"/>
      <c r="J79" s="106"/>
      <c r="K79" s="106"/>
      <c r="L79" s="103"/>
      <c r="M79" s="103"/>
      <c r="N79" s="103"/>
      <c r="O79" s="104" t="str">
        <f t="shared" si="21"/>
        <v/>
      </c>
      <c r="P79" s="6" t="str">
        <f t="shared" si="14"/>
        <v xml:space="preserve"> </v>
      </c>
      <c r="Q79">
        <f t="shared" si="15"/>
        <v>0</v>
      </c>
      <c r="R79">
        <f t="shared" si="16"/>
        <v>0</v>
      </c>
      <c r="S79" s="4" t="str">
        <f t="shared" si="17"/>
        <v xml:space="preserve"> </v>
      </c>
      <c r="T79" s="4" t="str">
        <f t="shared" si="18"/>
        <v xml:space="preserve"> </v>
      </c>
      <c r="U79" t="str">
        <f t="shared" si="19"/>
        <v/>
      </c>
      <c r="V79" s="18" t="str">
        <f t="shared" si="20"/>
        <v/>
      </c>
    </row>
    <row r="80" spans="1:22" ht="15" customHeight="1">
      <c r="A80" s="102"/>
      <c r="B80" s="106"/>
      <c r="C80" s="103"/>
      <c r="D80" s="104"/>
      <c r="E80" s="104"/>
      <c r="F80" s="104"/>
      <c r="G80" s="104"/>
      <c r="H80" s="104"/>
      <c r="I80" s="106"/>
      <c r="J80" s="106"/>
      <c r="K80" s="106"/>
      <c r="L80" s="103"/>
      <c r="M80" s="103"/>
      <c r="N80" s="103"/>
      <c r="O80" s="104" t="str">
        <f t="shared" si="21"/>
        <v/>
      </c>
      <c r="P80" s="6" t="str">
        <f t="shared" si="14"/>
        <v xml:space="preserve"> </v>
      </c>
      <c r="Q80">
        <f t="shared" si="15"/>
        <v>0</v>
      </c>
      <c r="R80">
        <f t="shared" si="16"/>
        <v>0</v>
      </c>
      <c r="S80" s="4" t="str">
        <f t="shared" si="17"/>
        <v xml:space="preserve"> </v>
      </c>
      <c r="T80" s="4" t="str">
        <f t="shared" si="18"/>
        <v xml:space="preserve"> </v>
      </c>
      <c r="U80" t="str">
        <f t="shared" si="19"/>
        <v/>
      </c>
      <c r="V80" s="18" t="str">
        <f t="shared" si="20"/>
        <v/>
      </c>
    </row>
    <row r="81" spans="1:22" ht="15" customHeight="1">
      <c r="A81" s="102"/>
      <c r="B81" s="106"/>
      <c r="C81" s="103"/>
      <c r="D81" s="104"/>
      <c r="E81" s="104"/>
      <c r="F81" s="104"/>
      <c r="G81" s="104"/>
      <c r="H81" s="104"/>
      <c r="I81" s="106"/>
      <c r="J81" s="106"/>
      <c r="K81" s="106"/>
      <c r="L81" s="103"/>
      <c r="M81" s="103"/>
      <c r="N81" s="103"/>
      <c r="O81" s="104" t="str">
        <f t="shared" si="21"/>
        <v/>
      </c>
      <c r="P81" s="6" t="str">
        <f t="shared" si="14"/>
        <v xml:space="preserve"> </v>
      </c>
      <c r="Q81">
        <f t="shared" si="15"/>
        <v>0</v>
      </c>
      <c r="R81">
        <f t="shared" si="16"/>
        <v>0</v>
      </c>
      <c r="S81" s="4" t="str">
        <f t="shared" si="17"/>
        <v xml:space="preserve"> </v>
      </c>
      <c r="T81" s="4" t="str">
        <f t="shared" si="18"/>
        <v xml:space="preserve"> </v>
      </c>
      <c r="U81" t="str">
        <f t="shared" si="19"/>
        <v/>
      </c>
      <c r="V81" s="18" t="str">
        <f t="shared" si="20"/>
        <v/>
      </c>
    </row>
    <row r="82" spans="1:22" ht="15" customHeight="1">
      <c r="A82" s="102"/>
      <c r="B82" s="106"/>
      <c r="C82" s="103"/>
      <c r="D82" s="104"/>
      <c r="E82" s="104"/>
      <c r="F82" s="104"/>
      <c r="G82" s="104"/>
      <c r="H82" s="104"/>
      <c r="I82" s="106"/>
      <c r="J82" s="106"/>
      <c r="K82" s="106"/>
      <c r="L82" s="103"/>
      <c r="M82" s="103"/>
      <c r="N82" s="103"/>
      <c r="O82" s="104" t="str">
        <f t="shared" si="21"/>
        <v/>
      </c>
      <c r="P82" s="6" t="str">
        <f t="shared" si="14"/>
        <v xml:space="preserve"> </v>
      </c>
      <c r="Q82">
        <f t="shared" si="15"/>
        <v>0</v>
      </c>
      <c r="R82">
        <f t="shared" si="16"/>
        <v>0</v>
      </c>
      <c r="S82" s="4" t="str">
        <f t="shared" si="17"/>
        <v xml:space="preserve"> </v>
      </c>
      <c r="T82" s="4" t="str">
        <f t="shared" si="18"/>
        <v xml:space="preserve"> </v>
      </c>
      <c r="U82" t="str">
        <f t="shared" si="19"/>
        <v/>
      </c>
      <c r="V82" s="18" t="str">
        <f t="shared" si="20"/>
        <v/>
      </c>
    </row>
    <row r="83" spans="1:22" ht="15" customHeight="1">
      <c r="A83" s="102"/>
      <c r="B83" s="106"/>
      <c r="C83" s="103"/>
      <c r="D83" s="104"/>
      <c r="E83" s="104"/>
      <c r="F83" s="104"/>
      <c r="G83" s="104"/>
      <c r="H83" s="104"/>
      <c r="I83" s="106"/>
      <c r="J83" s="106"/>
      <c r="K83" s="106"/>
      <c r="L83" s="103"/>
      <c r="M83" s="103"/>
      <c r="N83" s="103"/>
      <c r="O83" s="104" t="str">
        <f t="shared" si="21"/>
        <v/>
      </c>
      <c r="P83" s="6" t="str">
        <f t="shared" si="14"/>
        <v xml:space="preserve"> </v>
      </c>
      <c r="Q83">
        <f t="shared" si="15"/>
        <v>0</v>
      </c>
      <c r="R83">
        <f t="shared" si="16"/>
        <v>0</v>
      </c>
      <c r="S83" s="4" t="str">
        <f t="shared" si="17"/>
        <v xml:space="preserve"> </v>
      </c>
      <c r="T83" s="4" t="str">
        <f t="shared" si="18"/>
        <v xml:space="preserve"> </v>
      </c>
      <c r="U83" t="str">
        <f t="shared" si="19"/>
        <v/>
      </c>
      <c r="V83" s="18" t="str">
        <f t="shared" si="20"/>
        <v/>
      </c>
    </row>
    <row r="84" spans="1:22" ht="15" customHeight="1">
      <c r="A84" s="102"/>
      <c r="B84" s="106"/>
      <c r="C84" s="103"/>
      <c r="D84" s="104"/>
      <c r="E84" s="104"/>
      <c r="F84" s="104"/>
      <c r="G84" s="104"/>
      <c r="H84" s="104"/>
      <c r="I84" s="106"/>
      <c r="J84" s="106"/>
      <c r="K84" s="106"/>
      <c r="L84" s="103"/>
      <c r="M84" s="103"/>
      <c r="N84" s="103"/>
      <c r="O84" s="104" t="str">
        <f t="shared" si="21"/>
        <v/>
      </c>
      <c r="P84" s="6" t="str">
        <f t="shared" si="14"/>
        <v xml:space="preserve"> </v>
      </c>
      <c r="Q84">
        <f t="shared" si="15"/>
        <v>0</v>
      </c>
      <c r="R84">
        <f t="shared" si="16"/>
        <v>0</v>
      </c>
      <c r="S84" s="4" t="str">
        <f t="shared" si="17"/>
        <v xml:space="preserve"> </v>
      </c>
      <c r="T84" s="4" t="str">
        <f t="shared" si="18"/>
        <v xml:space="preserve"> </v>
      </c>
      <c r="U84" t="str">
        <f t="shared" si="19"/>
        <v/>
      </c>
      <c r="V84" s="18" t="str">
        <f t="shared" si="20"/>
        <v/>
      </c>
    </row>
    <row r="85" spans="1:22" ht="15" customHeight="1">
      <c r="A85" s="102"/>
      <c r="B85" s="106"/>
      <c r="C85" s="103"/>
      <c r="D85" s="104"/>
      <c r="E85" s="104"/>
      <c r="F85" s="104"/>
      <c r="G85" s="104"/>
      <c r="H85" s="104"/>
      <c r="I85" s="106"/>
      <c r="J85" s="106"/>
      <c r="K85" s="106"/>
      <c r="L85" s="103"/>
      <c r="M85" s="103"/>
      <c r="N85" s="103"/>
      <c r="O85" s="104" t="str">
        <f t="shared" si="21"/>
        <v/>
      </c>
      <c r="P85" s="6" t="str">
        <f t="shared" si="14"/>
        <v xml:space="preserve"> </v>
      </c>
      <c r="Q85">
        <f t="shared" si="15"/>
        <v>0</v>
      </c>
      <c r="R85">
        <f t="shared" si="16"/>
        <v>0</v>
      </c>
      <c r="S85" s="4" t="str">
        <f t="shared" si="17"/>
        <v xml:space="preserve"> </v>
      </c>
      <c r="T85" s="4" t="str">
        <f t="shared" si="18"/>
        <v xml:space="preserve"> </v>
      </c>
      <c r="U85" t="str">
        <f t="shared" si="19"/>
        <v/>
      </c>
      <c r="V85" s="18" t="str">
        <f t="shared" si="20"/>
        <v/>
      </c>
    </row>
    <row r="86" spans="1:22" ht="15" customHeight="1">
      <c r="A86" s="102"/>
      <c r="B86" s="106"/>
      <c r="C86" s="103"/>
      <c r="D86" s="104"/>
      <c r="E86" s="104"/>
      <c r="F86" s="104"/>
      <c r="G86" s="104"/>
      <c r="H86" s="104"/>
      <c r="I86" s="106"/>
      <c r="J86" s="106"/>
      <c r="K86" s="106"/>
      <c r="L86" s="103"/>
      <c r="M86" s="103"/>
      <c r="N86" s="103"/>
      <c r="O86" s="104" t="str">
        <f t="shared" si="21"/>
        <v/>
      </c>
      <c r="P86" s="6" t="str">
        <f t="shared" si="14"/>
        <v xml:space="preserve"> </v>
      </c>
      <c r="Q86">
        <f t="shared" si="15"/>
        <v>0</v>
      </c>
      <c r="R86">
        <f t="shared" si="16"/>
        <v>0</v>
      </c>
      <c r="S86" s="4" t="str">
        <f t="shared" si="17"/>
        <v xml:space="preserve"> </v>
      </c>
      <c r="T86" s="4" t="str">
        <f t="shared" si="18"/>
        <v xml:space="preserve"> </v>
      </c>
      <c r="U86" t="str">
        <f t="shared" si="19"/>
        <v/>
      </c>
      <c r="V86" s="18" t="str">
        <f t="shared" si="20"/>
        <v/>
      </c>
    </row>
    <row r="87" spans="1:22" ht="15" customHeight="1">
      <c r="A87" s="102"/>
      <c r="B87" s="106"/>
      <c r="C87" s="103"/>
      <c r="D87" s="104"/>
      <c r="E87" s="104"/>
      <c r="F87" s="104"/>
      <c r="G87" s="104"/>
      <c r="H87" s="104"/>
      <c r="I87" s="106"/>
      <c r="J87" s="106"/>
      <c r="K87" s="106"/>
      <c r="L87" s="103"/>
      <c r="M87" s="103"/>
      <c r="N87" s="103"/>
      <c r="O87" s="104" t="str">
        <f t="shared" si="21"/>
        <v/>
      </c>
      <c r="P87" s="6" t="str">
        <f t="shared" si="14"/>
        <v xml:space="preserve"> </v>
      </c>
      <c r="Q87">
        <f t="shared" si="15"/>
        <v>0</v>
      </c>
      <c r="R87">
        <f t="shared" si="16"/>
        <v>0</v>
      </c>
      <c r="S87" s="4" t="str">
        <f t="shared" si="17"/>
        <v xml:space="preserve"> </v>
      </c>
      <c r="T87" s="4" t="str">
        <f t="shared" si="18"/>
        <v xml:space="preserve"> </v>
      </c>
      <c r="U87" t="str">
        <f t="shared" si="19"/>
        <v/>
      </c>
      <c r="V87" s="18" t="str">
        <f t="shared" si="20"/>
        <v/>
      </c>
    </row>
    <row r="88" spans="1:22" ht="15" customHeight="1">
      <c r="A88" s="102"/>
      <c r="B88" s="106"/>
      <c r="C88" s="103"/>
      <c r="D88" s="104"/>
      <c r="E88" s="104"/>
      <c r="F88" s="104"/>
      <c r="G88" s="104"/>
      <c r="H88" s="104"/>
      <c r="I88" s="106"/>
      <c r="J88" s="106"/>
      <c r="K88" s="106"/>
      <c r="L88" s="103"/>
      <c r="M88" s="103"/>
      <c r="N88" s="103"/>
      <c r="O88" s="104" t="str">
        <f t="shared" si="21"/>
        <v/>
      </c>
      <c r="P88" s="6" t="str">
        <f t="shared" si="14"/>
        <v xml:space="preserve"> </v>
      </c>
      <c r="Q88">
        <f t="shared" si="15"/>
        <v>0</v>
      </c>
      <c r="R88">
        <f t="shared" si="16"/>
        <v>0</v>
      </c>
      <c r="S88" s="4" t="str">
        <f t="shared" si="17"/>
        <v xml:space="preserve"> </v>
      </c>
      <c r="T88" s="4" t="str">
        <f t="shared" si="18"/>
        <v xml:space="preserve"> </v>
      </c>
      <c r="U88" t="str">
        <f t="shared" si="19"/>
        <v/>
      </c>
      <c r="V88" s="18" t="str">
        <f t="shared" si="20"/>
        <v/>
      </c>
    </row>
    <row r="89" spans="1:22" ht="15" customHeight="1">
      <c r="A89" s="102"/>
      <c r="B89" s="106"/>
      <c r="C89" s="103"/>
      <c r="D89" s="104"/>
      <c r="E89" s="104"/>
      <c r="F89" s="104"/>
      <c r="G89" s="104"/>
      <c r="H89" s="104"/>
      <c r="I89" s="106"/>
      <c r="J89" s="106"/>
      <c r="K89" s="106"/>
      <c r="L89" s="103"/>
      <c r="M89" s="103"/>
      <c r="N89" s="103"/>
      <c r="O89" s="104" t="str">
        <f t="shared" si="21"/>
        <v/>
      </c>
      <c r="P89" s="6" t="str">
        <f t="shared" si="14"/>
        <v xml:space="preserve"> </v>
      </c>
      <c r="Q89">
        <f t="shared" si="15"/>
        <v>0</v>
      </c>
      <c r="R89">
        <f t="shared" si="16"/>
        <v>0</v>
      </c>
      <c r="S89" s="4" t="str">
        <f t="shared" si="17"/>
        <v xml:space="preserve"> </v>
      </c>
      <c r="T89" s="4" t="str">
        <f t="shared" si="18"/>
        <v xml:space="preserve"> </v>
      </c>
      <c r="U89" t="str">
        <f t="shared" si="19"/>
        <v/>
      </c>
      <c r="V89" s="18" t="str">
        <f t="shared" si="20"/>
        <v/>
      </c>
    </row>
    <row r="90" spans="1:22" ht="15" customHeight="1">
      <c r="A90" s="102"/>
      <c r="B90" s="106"/>
      <c r="C90" s="103"/>
      <c r="D90" s="104"/>
      <c r="E90" s="104"/>
      <c r="F90" s="104"/>
      <c r="G90" s="104"/>
      <c r="H90" s="104"/>
      <c r="I90" s="106"/>
      <c r="J90" s="106"/>
      <c r="K90" s="106"/>
      <c r="L90" s="103"/>
      <c r="M90" s="103"/>
      <c r="N90" s="103"/>
      <c r="O90" s="104" t="str">
        <f t="shared" si="21"/>
        <v/>
      </c>
      <c r="P90" s="6" t="str">
        <f t="shared" si="14"/>
        <v xml:space="preserve"> </v>
      </c>
      <c r="Q90">
        <f t="shared" si="15"/>
        <v>0</v>
      </c>
      <c r="R90">
        <f t="shared" si="16"/>
        <v>0</v>
      </c>
      <c r="S90" s="4" t="str">
        <f t="shared" si="17"/>
        <v xml:space="preserve"> </v>
      </c>
      <c r="T90" s="4" t="str">
        <f t="shared" si="18"/>
        <v xml:space="preserve"> </v>
      </c>
      <c r="U90" t="str">
        <f t="shared" si="19"/>
        <v/>
      </c>
      <c r="V90" s="18" t="str">
        <f t="shared" si="20"/>
        <v/>
      </c>
    </row>
    <row r="91" spans="1:22" ht="15" customHeight="1">
      <c r="A91" s="102"/>
      <c r="B91" s="106"/>
      <c r="C91" s="103"/>
      <c r="D91" s="104"/>
      <c r="E91" s="104"/>
      <c r="F91" s="104"/>
      <c r="G91" s="104"/>
      <c r="H91" s="104"/>
      <c r="I91" s="106"/>
      <c r="J91" s="106"/>
      <c r="K91" s="106"/>
      <c r="L91" s="103"/>
      <c r="M91" s="103"/>
      <c r="N91" s="103"/>
      <c r="O91" s="104" t="str">
        <f t="shared" si="21"/>
        <v/>
      </c>
      <c r="P91" s="6" t="str">
        <f t="shared" si="14"/>
        <v xml:space="preserve"> </v>
      </c>
      <c r="Q91">
        <f t="shared" si="15"/>
        <v>0</v>
      </c>
      <c r="R91">
        <f t="shared" si="16"/>
        <v>0</v>
      </c>
      <c r="S91" s="4" t="str">
        <f t="shared" si="17"/>
        <v xml:space="preserve"> </v>
      </c>
      <c r="T91" s="4" t="str">
        <f t="shared" si="18"/>
        <v xml:space="preserve"> </v>
      </c>
      <c r="U91" t="str">
        <f t="shared" si="19"/>
        <v/>
      </c>
      <c r="V91" s="18" t="str">
        <f t="shared" si="20"/>
        <v/>
      </c>
    </row>
    <row r="92" spans="1:22" ht="15" customHeight="1">
      <c r="A92" s="102"/>
      <c r="B92" s="106"/>
      <c r="C92" s="103"/>
      <c r="D92" s="104"/>
      <c r="E92" s="104"/>
      <c r="F92" s="104"/>
      <c r="G92" s="104"/>
      <c r="H92" s="104"/>
      <c r="I92" s="106"/>
      <c r="J92" s="106"/>
      <c r="K92" s="106"/>
      <c r="L92" s="103"/>
      <c r="M92" s="103"/>
      <c r="N92" s="103"/>
      <c r="O92" s="104" t="str">
        <f t="shared" si="21"/>
        <v/>
      </c>
      <c r="P92" s="6" t="str">
        <f t="shared" si="14"/>
        <v xml:space="preserve"> </v>
      </c>
      <c r="Q92">
        <f t="shared" si="15"/>
        <v>0</v>
      </c>
      <c r="R92">
        <f t="shared" si="16"/>
        <v>0</v>
      </c>
      <c r="S92" s="4" t="str">
        <f t="shared" si="17"/>
        <v xml:space="preserve"> </v>
      </c>
      <c r="T92" s="4" t="str">
        <f t="shared" si="18"/>
        <v xml:space="preserve"> </v>
      </c>
      <c r="U92" t="str">
        <f t="shared" si="19"/>
        <v/>
      </c>
      <c r="V92" s="18" t="str">
        <f t="shared" si="20"/>
        <v/>
      </c>
    </row>
    <row r="93" spans="1:22" ht="15" customHeight="1">
      <c r="A93" s="102"/>
      <c r="B93" s="106"/>
      <c r="C93" s="103"/>
      <c r="D93" s="104"/>
      <c r="E93" s="104"/>
      <c r="F93" s="104"/>
      <c r="G93" s="104"/>
      <c r="H93" s="104"/>
      <c r="I93" s="106"/>
      <c r="J93" s="106"/>
      <c r="K93" s="106"/>
      <c r="L93" s="103"/>
      <c r="M93" s="103"/>
      <c r="N93" s="103"/>
      <c r="O93" s="104" t="str">
        <f t="shared" si="21"/>
        <v/>
      </c>
      <c r="P93" s="6" t="str">
        <f t="shared" si="14"/>
        <v xml:space="preserve"> </v>
      </c>
      <c r="Q93">
        <f t="shared" si="15"/>
        <v>0</v>
      </c>
      <c r="R93">
        <f t="shared" si="16"/>
        <v>0</v>
      </c>
      <c r="S93" s="4" t="str">
        <f t="shared" si="17"/>
        <v xml:space="preserve"> </v>
      </c>
      <c r="T93" s="4" t="str">
        <f t="shared" si="18"/>
        <v xml:space="preserve"> </v>
      </c>
      <c r="U93" t="str">
        <f t="shared" si="19"/>
        <v/>
      </c>
      <c r="V93" s="18" t="str">
        <f t="shared" si="20"/>
        <v/>
      </c>
    </row>
    <row r="94" spans="1:22" ht="15" customHeight="1">
      <c r="A94" s="102"/>
      <c r="B94" s="106"/>
      <c r="C94" s="103"/>
      <c r="D94" s="104"/>
      <c r="E94" s="104"/>
      <c r="F94" s="104"/>
      <c r="G94" s="104"/>
      <c r="H94" s="104"/>
      <c r="I94" s="106"/>
      <c r="J94" s="106"/>
      <c r="K94" s="106"/>
      <c r="L94" s="103"/>
      <c r="M94" s="103"/>
      <c r="N94" s="103"/>
      <c r="O94" s="104" t="str">
        <f t="shared" si="21"/>
        <v/>
      </c>
      <c r="P94" s="6" t="str">
        <f t="shared" si="14"/>
        <v xml:space="preserve"> </v>
      </c>
      <c r="Q94">
        <f t="shared" si="15"/>
        <v>0</v>
      </c>
      <c r="R94">
        <f t="shared" si="16"/>
        <v>0</v>
      </c>
      <c r="S94" s="4" t="str">
        <f t="shared" si="17"/>
        <v xml:space="preserve"> </v>
      </c>
      <c r="T94" s="4" t="str">
        <f t="shared" si="18"/>
        <v xml:space="preserve"> </v>
      </c>
      <c r="U94" t="str">
        <f t="shared" si="19"/>
        <v/>
      </c>
      <c r="V94" s="18" t="str">
        <f t="shared" si="20"/>
        <v/>
      </c>
    </row>
    <row r="95" spans="1:22" ht="15" customHeight="1">
      <c r="A95" s="102"/>
      <c r="B95" s="106"/>
      <c r="C95" s="103"/>
      <c r="D95" s="104"/>
      <c r="E95" s="104"/>
      <c r="F95" s="104"/>
      <c r="G95" s="104"/>
      <c r="H95" s="104"/>
      <c r="I95" s="106"/>
      <c r="J95" s="106"/>
      <c r="K95" s="106"/>
      <c r="L95" s="103"/>
      <c r="M95" s="103"/>
      <c r="N95" s="103"/>
      <c r="O95" s="104" t="str">
        <f t="shared" si="21"/>
        <v/>
      </c>
      <c r="P95" s="6" t="str">
        <f t="shared" si="14"/>
        <v xml:space="preserve"> </v>
      </c>
      <c r="Q95">
        <f t="shared" si="15"/>
        <v>0</v>
      </c>
      <c r="R95">
        <f t="shared" si="16"/>
        <v>0</v>
      </c>
      <c r="S95" s="4" t="str">
        <f t="shared" si="17"/>
        <v xml:space="preserve"> </v>
      </c>
      <c r="T95" s="4" t="str">
        <f t="shared" si="18"/>
        <v xml:space="preserve"> </v>
      </c>
      <c r="U95" t="str">
        <f t="shared" si="19"/>
        <v/>
      </c>
      <c r="V95" s="18" t="str">
        <f t="shared" si="20"/>
        <v/>
      </c>
    </row>
    <row r="96" spans="1:22" ht="15" customHeight="1">
      <c r="A96" s="102"/>
      <c r="B96" s="106"/>
      <c r="C96" s="103"/>
      <c r="D96" s="104"/>
      <c r="E96" s="104"/>
      <c r="F96" s="104"/>
      <c r="G96" s="104"/>
      <c r="H96" s="104"/>
      <c r="I96" s="106"/>
      <c r="J96" s="106"/>
      <c r="K96" s="106"/>
      <c r="L96" s="103"/>
      <c r="M96" s="103"/>
      <c r="N96" s="103"/>
      <c r="O96" s="104" t="str">
        <f t="shared" si="21"/>
        <v/>
      </c>
      <c r="P96" s="6" t="str">
        <f t="shared" si="14"/>
        <v xml:space="preserve"> </v>
      </c>
      <c r="Q96">
        <f t="shared" si="15"/>
        <v>0</v>
      </c>
      <c r="R96">
        <f t="shared" si="16"/>
        <v>0</v>
      </c>
      <c r="S96" s="4" t="str">
        <f t="shared" si="17"/>
        <v xml:space="preserve"> </v>
      </c>
      <c r="T96" s="4" t="str">
        <f t="shared" si="18"/>
        <v xml:space="preserve"> </v>
      </c>
      <c r="U96" t="str">
        <f t="shared" si="19"/>
        <v/>
      </c>
      <c r="V96" s="18" t="str">
        <f t="shared" si="20"/>
        <v/>
      </c>
    </row>
    <row r="97" spans="1:22" ht="15" customHeight="1">
      <c r="A97" s="102"/>
      <c r="B97" s="106"/>
      <c r="C97" s="103"/>
      <c r="D97" s="104"/>
      <c r="E97" s="104"/>
      <c r="F97" s="104"/>
      <c r="G97" s="104"/>
      <c r="H97" s="104"/>
      <c r="I97" s="106"/>
      <c r="J97" s="106"/>
      <c r="K97" s="106"/>
      <c r="L97" s="103"/>
      <c r="M97" s="103"/>
      <c r="N97" s="103"/>
      <c r="O97" s="104" t="str">
        <f t="shared" si="21"/>
        <v/>
      </c>
      <c r="P97" s="6" t="str">
        <f t="shared" si="14"/>
        <v xml:space="preserve"> </v>
      </c>
      <c r="Q97">
        <f t="shared" si="15"/>
        <v>0</v>
      </c>
      <c r="R97">
        <f t="shared" si="16"/>
        <v>0</v>
      </c>
      <c r="S97" s="4" t="str">
        <f t="shared" si="17"/>
        <v xml:space="preserve"> </v>
      </c>
      <c r="T97" s="4" t="str">
        <f t="shared" si="18"/>
        <v xml:space="preserve"> </v>
      </c>
      <c r="U97" t="str">
        <f t="shared" si="19"/>
        <v/>
      </c>
      <c r="V97" s="18" t="str">
        <f t="shared" si="20"/>
        <v/>
      </c>
    </row>
    <row r="98" spans="1:22" ht="15" customHeight="1">
      <c r="A98" s="102"/>
      <c r="B98" s="106"/>
      <c r="C98" s="103"/>
      <c r="D98" s="104"/>
      <c r="E98" s="104"/>
      <c r="F98" s="104"/>
      <c r="G98" s="104"/>
      <c r="H98" s="104"/>
      <c r="I98" s="106"/>
      <c r="J98" s="106"/>
      <c r="K98" s="106"/>
      <c r="L98" s="103"/>
      <c r="M98" s="103"/>
      <c r="N98" s="103"/>
      <c r="O98" s="104" t="str">
        <f t="shared" si="21"/>
        <v/>
      </c>
      <c r="P98" s="6" t="str">
        <f t="shared" si="14"/>
        <v xml:space="preserve"> </v>
      </c>
      <c r="Q98">
        <f t="shared" si="15"/>
        <v>0</v>
      </c>
      <c r="R98">
        <f t="shared" si="16"/>
        <v>0</v>
      </c>
      <c r="S98" s="4" t="str">
        <f t="shared" si="17"/>
        <v xml:space="preserve"> </v>
      </c>
      <c r="T98" s="4" t="str">
        <f t="shared" si="18"/>
        <v xml:space="preserve"> </v>
      </c>
      <c r="U98" t="str">
        <f t="shared" si="19"/>
        <v/>
      </c>
      <c r="V98" s="18" t="str">
        <f t="shared" si="20"/>
        <v/>
      </c>
    </row>
    <row r="99" spans="1:22" ht="15" customHeight="1">
      <c r="A99" s="102"/>
      <c r="B99" s="106"/>
      <c r="C99" s="103"/>
      <c r="D99" s="104"/>
      <c r="E99" s="104"/>
      <c r="F99" s="104"/>
      <c r="G99" s="104"/>
      <c r="H99" s="104"/>
      <c r="I99" s="106"/>
      <c r="J99" s="106"/>
      <c r="K99" s="106"/>
      <c r="L99" s="103"/>
      <c r="M99" s="103"/>
      <c r="N99" s="103"/>
      <c r="O99" s="104" t="str">
        <f t="shared" si="21"/>
        <v/>
      </c>
      <c r="P99" s="6" t="str">
        <f t="shared" si="14"/>
        <v xml:space="preserve"> </v>
      </c>
      <c r="Q99">
        <f t="shared" si="15"/>
        <v>0</v>
      </c>
      <c r="R99">
        <f t="shared" si="16"/>
        <v>0</v>
      </c>
      <c r="S99" s="4" t="str">
        <f t="shared" si="17"/>
        <v xml:space="preserve"> </v>
      </c>
      <c r="T99" s="4" t="str">
        <f t="shared" si="18"/>
        <v xml:space="preserve"> </v>
      </c>
      <c r="U99" t="str">
        <f t="shared" si="19"/>
        <v/>
      </c>
      <c r="V99" s="18" t="str">
        <f t="shared" si="20"/>
        <v/>
      </c>
    </row>
    <row r="100" spans="1:22" ht="15" customHeight="1">
      <c r="A100" s="102"/>
      <c r="B100" s="106"/>
      <c r="C100" s="103"/>
      <c r="D100" s="104"/>
      <c r="E100" s="104"/>
      <c r="F100" s="104"/>
      <c r="G100" s="104"/>
      <c r="H100" s="104"/>
      <c r="I100" s="106"/>
      <c r="J100" s="106"/>
      <c r="K100" s="106"/>
      <c r="L100" s="103"/>
      <c r="M100" s="103"/>
      <c r="N100" s="103"/>
      <c r="O100" s="104" t="str">
        <f t="shared" si="21"/>
        <v/>
      </c>
      <c r="P100" s="6" t="str">
        <f t="shared" si="14"/>
        <v xml:space="preserve"> </v>
      </c>
      <c r="Q100">
        <f t="shared" si="15"/>
        <v>0</v>
      </c>
      <c r="R100">
        <f t="shared" si="16"/>
        <v>0</v>
      </c>
      <c r="S100" s="4" t="str">
        <f t="shared" si="17"/>
        <v xml:space="preserve"> </v>
      </c>
      <c r="T100" s="4" t="str">
        <f t="shared" si="18"/>
        <v xml:space="preserve"> </v>
      </c>
      <c r="U100" t="str">
        <f t="shared" si="19"/>
        <v/>
      </c>
      <c r="V100" s="18" t="str">
        <f t="shared" si="20"/>
        <v/>
      </c>
    </row>
    <row r="101" spans="1:22" ht="15" customHeight="1">
      <c r="A101" s="102"/>
      <c r="B101" s="106"/>
      <c r="C101" s="103"/>
      <c r="D101" s="104"/>
      <c r="E101" s="104"/>
      <c r="F101" s="104"/>
      <c r="G101" s="104"/>
      <c r="H101" s="104"/>
      <c r="I101" s="106"/>
      <c r="J101" s="106"/>
      <c r="K101" s="106"/>
      <c r="L101" s="103"/>
      <c r="M101" s="103"/>
      <c r="N101" s="103"/>
      <c r="O101" s="104" t="str">
        <f t="shared" si="21"/>
        <v/>
      </c>
      <c r="P101" s="19" t="str">
        <f t="shared" si="14"/>
        <v xml:space="preserve"> </v>
      </c>
      <c r="Q101" s="1">
        <f t="shared" si="15"/>
        <v>0</v>
      </c>
      <c r="R101" s="1">
        <f t="shared" si="16"/>
        <v>0</v>
      </c>
      <c r="S101" s="20" t="str">
        <f t="shared" si="17"/>
        <v xml:space="preserve"> </v>
      </c>
      <c r="T101" s="20" t="str">
        <f t="shared" si="18"/>
        <v xml:space="preserve"> </v>
      </c>
      <c r="U101" s="1" t="str">
        <f t="shared" si="19"/>
        <v/>
      </c>
      <c r="V101" s="2" t="str">
        <f t="shared" si="20"/>
        <v/>
      </c>
    </row>
  </sheetData>
  <sheetProtection algorithmName="SHA-512" hashValue="wu+ekWiXJREKc6FBWc9JYUn8qW8APWGd9zxkRs31jk/fISDpDkvYFuGI9/H1JMm90ckIZgQl2ZoEhj8ocyE3pA==" saltValue="1zx4H9jb0gqCxpaFVywtmQ==" spinCount="100000" sheet="1" objects="1" scenarios="1"/>
  <mergeCells count="1">
    <mergeCell ref="Q1:R1"/>
  </mergeCells>
  <phoneticPr fontId="1"/>
  <dataValidations count="1">
    <dataValidation imeMode="halfKatakana" allowBlank="1" showInputMessage="1" showErrorMessage="1" sqref="J1:K1" xr:uid="{C9FD3E8A-D56B-4CEC-A5CA-59B5775E265E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A48F-DCC8-41F9-83A8-124B67DD747C}">
  <dimension ref="A1:Q215"/>
  <sheetViews>
    <sheetView zoomScale="135" zoomScaleNormal="115" workbookViewId="0">
      <pane ySplit="6" topLeftCell="A7" activePane="bottomLeft" state="frozen"/>
      <selection pane="bottomLeft" activeCell="B14" sqref="B14:D15"/>
    </sheetView>
  </sheetViews>
  <sheetFormatPr defaultColWidth="9" defaultRowHeight="13"/>
  <cols>
    <col min="1" max="1" width="7.58203125" style="22" customWidth="1"/>
    <col min="2" max="2" width="12.83203125" style="22" customWidth="1"/>
    <col min="3" max="3" width="10.58203125" style="22" customWidth="1"/>
    <col min="4" max="4" width="8.75" style="22" customWidth="1"/>
    <col min="5" max="5" width="10.58203125" style="22" hidden="1" customWidth="1"/>
    <col min="6" max="6" width="8.75" style="22" hidden="1" customWidth="1"/>
    <col min="7" max="7" width="7.58203125" style="22" customWidth="1"/>
    <col min="8" max="8" width="12.83203125" style="22" customWidth="1"/>
    <col min="9" max="9" width="10.58203125" style="22" customWidth="1"/>
    <col min="10" max="10" width="8.75" style="22" customWidth="1"/>
    <col min="11" max="11" width="10.58203125" style="22" hidden="1" customWidth="1"/>
    <col min="12" max="12" width="8.75" style="22" hidden="1" customWidth="1"/>
    <col min="13" max="13" width="4.58203125" style="22" customWidth="1"/>
    <col min="14" max="14" width="9.58203125" style="22" customWidth="1"/>
    <col min="15" max="15" width="3.58203125" style="22" customWidth="1"/>
    <col min="16" max="16" width="9" style="22"/>
    <col min="17" max="17" width="3.58203125" style="22" customWidth="1"/>
    <col min="18" max="16384" width="9" style="22"/>
  </cols>
  <sheetData>
    <row r="1" spans="1:17" ht="18" customHeight="1">
      <c r="A1" s="70" t="s">
        <v>1323</v>
      </c>
      <c r="B1" s="71">
        <f>はじめに!D5</f>
        <v>0</v>
      </c>
      <c r="C1" s="72" t="s">
        <v>1324</v>
      </c>
      <c r="D1" s="242">
        <f>G1*500+H1*1000</f>
        <v>0</v>
      </c>
      <c r="E1" s="251"/>
      <c r="F1" s="251"/>
      <c r="G1" s="189">
        <f>G2+G3</f>
        <v>0</v>
      </c>
      <c r="H1" s="190">
        <f>D5+J5</f>
        <v>0</v>
      </c>
      <c r="I1" s="252">
        <f>G1*500</f>
        <v>0</v>
      </c>
      <c r="J1" s="252">
        <f>H1*1000</f>
        <v>0</v>
      </c>
      <c r="K1" s="73"/>
      <c r="L1" s="73"/>
      <c r="N1" s="469" t="s">
        <v>1602</v>
      </c>
      <c r="O1" s="470"/>
      <c r="P1" s="470"/>
      <c r="Q1" s="471"/>
    </row>
    <row r="2" spans="1:17" ht="13.5" customHeight="1">
      <c r="A2" s="74" t="str">
        <f>はじめに!D10&amp;" "&amp;はじめに!E10</f>
        <v xml:space="preserve"> </v>
      </c>
      <c r="B2" s="74">
        <f>はじめに!D11</f>
        <v>0</v>
      </c>
      <c r="C2" s="74">
        <f>はじめに!D12</f>
        <v>0</v>
      </c>
      <c r="D2" s="74">
        <f>はじめに!D13</f>
        <v>0</v>
      </c>
      <c r="E2" s="74"/>
      <c r="F2" s="74"/>
      <c r="G2" s="251">
        <f>C5</f>
        <v>0</v>
      </c>
      <c r="H2" s="74"/>
      <c r="I2" s="74" t="str">
        <f>はじめに!D18&amp;" "&amp;はじめに!E18</f>
        <v xml:space="preserve"> </v>
      </c>
      <c r="J2" s="74"/>
      <c r="K2" s="74"/>
      <c r="L2" s="75"/>
      <c r="N2" s="472"/>
      <c r="O2" s="473"/>
      <c r="P2" s="473"/>
      <c r="Q2" s="474"/>
    </row>
    <row r="3" spans="1:17" ht="13.5" customHeight="1">
      <c r="A3" s="74" t="str">
        <f>はじめに!D14&amp;" "&amp;はじめに!E14</f>
        <v xml:space="preserve"> </v>
      </c>
      <c r="B3" s="74">
        <f>はじめに!D15</f>
        <v>0</v>
      </c>
      <c r="C3" s="74">
        <f>はじめに!D16</f>
        <v>0</v>
      </c>
      <c r="D3" s="74">
        <f>はじめに!D17</f>
        <v>0</v>
      </c>
      <c r="E3" s="74"/>
      <c r="F3" s="74"/>
      <c r="G3" s="251">
        <f>I5</f>
        <v>0</v>
      </c>
      <c r="H3" s="74"/>
      <c r="I3" s="74"/>
      <c r="J3" s="74"/>
      <c r="K3" s="74"/>
      <c r="L3" s="75"/>
      <c r="N3" s="475"/>
      <c r="O3" s="476"/>
      <c r="P3" s="476"/>
      <c r="Q3" s="477"/>
    </row>
    <row r="4" spans="1:17" ht="13.5" customHeight="1">
      <c r="A4" s="74" t="str">
        <f>はじめに!D18&amp;" "&amp;はじめに!E18</f>
        <v xml:space="preserve"> </v>
      </c>
      <c r="B4" s="74">
        <f>はじめに!D19</f>
        <v>0</v>
      </c>
      <c r="C4" s="74">
        <f>はじめに!D20</f>
        <v>0</v>
      </c>
      <c r="D4" s="74">
        <f>はじめに!D21</f>
        <v>0</v>
      </c>
      <c r="E4" s="74"/>
      <c r="F4" s="74"/>
      <c r="G4" s="74"/>
      <c r="H4" s="74"/>
      <c r="I4" s="74"/>
      <c r="J4" s="74"/>
      <c r="K4" s="74"/>
      <c r="L4" s="75"/>
    </row>
    <row r="5" spans="1:17" ht="13.5" customHeight="1" thickBot="1">
      <c r="A5" s="76">
        <f>B1</f>
        <v>0</v>
      </c>
      <c r="B5" s="77">
        <f>COUNTA(B7:B12)+COUNTA(B14:B113)</f>
        <v>0</v>
      </c>
      <c r="C5" s="78">
        <f>COUNTA(C14:C113,E14:E113)</f>
        <v>0</v>
      </c>
      <c r="D5" s="79">
        <f>COUNTA(B7)</f>
        <v>0</v>
      </c>
      <c r="E5" s="79"/>
      <c r="F5" s="76"/>
      <c r="G5" s="76">
        <f>B1</f>
        <v>0</v>
      </c>
      <c r="H5" s="77">
        <f>COUNTA(H7:H12)+COUNTA(H14:H113)</f>
        <v>0</v>
      </c>
      <c r="I5" s="78">
        <f>COUNTA(I14:I113,K14:K113)</f>
        <v>0</v>
      </c>
      <c r="J5" s="79">
        <f>COUNTA(H7)</f>
        <v>0</v>
      </c>
      <c r="K5" s="79"/>
      <c r="L5" s="76"/>
    </row>
    <row r="6" spans="1:17" ht="13.5" customHeight="1" thickBot="1">
      <c r="A6" s="80" t="s">
        <v>91</v>
      </c>
      <c r="B6" s="81" t="s">
        <v>1325</v>
      </c>
      <c r="C6" s="82"/>
      <c r="D6" s="82" t="s">
        <v>1326</v>
      </c>
      <c r="E6" s="82"/>
      <c r="F6" s="83"/>
      <c r="G6" s="84" t="s">
        <v>91</v>
      </c>
      <c r="H6" s="85" t="s">
        <v>1325</v>
      </c>
      <c r="I6" s="86"/>
      <c r="J6" s="86" t="s">
        <v>1326</v>
      </c>
      <c r="K6" s="86"/>
      <c r="L6" s="87"/>
      <c r="N6" s="199" t="s">
        <v>1354</v>
      </c>
      <c r="O6" s="199" t="s">
        <v>1355</v>
      </c>
      <c r="P6" s="200" t="s">
        <v>1356</v>
      </c>
      <c r="Q6" s="201" t="s">
        <v>1355</v>
      </c>
    </row>
    <row r="7" spans="1:17" ht="13.5" customHeight="1" thickTop="1">
      <c r="A7" s="88" t="str">
        <f>IFERROR(VLOOKUP(B7,男子登録②!$P$2:$V$101,2,FALSE),"")</f>
        <v/>
      </c>
      <c r="B7" s="58"/>
      <c r="C7" s="89" t="s">
        <v>1470</v>
      </c>
      <c r="D7" s="59"/>
      <c r="E7" s="90" t="str">
        <f>IF($B$7="","","○")</f>
        <v/>
      </c>
      <c r="F7" s="91"/>
      <c r="G7" s="92" t="str">
        <f>IFERROR(VLOOKUP(H7,女子登録②!$P$2:$V$101,2,FALSE),"")</f>
        <v/>
      </c>
      <c r="H7" s="58"/>
      <c r="I7" s="93" t="s">
        <v>1446</v>
      </c>
      <c r="J7" s="268"/>
      <c r="K7" s="90" t="str">
        <f>IF($H$7="","","○")</f>
        <v/>
      </c>
      <c r="L7" s="91"/>
      <c r="N7" s="202" t="s">
        <v>1438</v>
      </c>
      <c r="O7" s="203">
        <f>COUNTIF($C$14:$E$113,N7)</f>
        <v>0</v>
      </c>
      <c r="P7" s="202" t="s">
        <v>1438</v>
      </c>
      <c r="Q7" s="203">
        <f>COUNTIF($I$14:$K$113,P7)</f>
        <v>0</v>
      </c>
    </row>
    <row r="8" spans="1:17" ht="13.5" customHeight="1">
      <c r="A8" s="94" t="str">
        <f>IFERROR(VLOOKUP(B8,男子登録②!$P$2:$V$101,2,FALSE),"")</f>
        <v/>
      </c>
      <c r="B8" s="58"/>
      <c r="C8" s="95" t="s">
        <v>1470</v>
      </c>
      <c r="D8" s="96" t="str">
        <f>IF($B$7="","",$D$7)</f>
        <v/>
      </c>
      <c r="E8" s="97" t="str">
        <f t="shared" ref="E8:E12" si="0">IF($B$7="","","○")</f>
        <v/>
      </c>
      <c r="F8" s="98"/>
      <c r="G8" s="99" t="str">
        <f>IFERROR(VLOOKUP(H8,女子登録②!$P$2:$V$101,2,FALSE),"")</f>
        <v/>
      </c>
      <c r="H8" s="61"/>
      <c r="I8" s="100" t="s">
        <v>1446</v>
      </c>
      <c r="J8" s="101" t="str">
        <f>IF($H$7="","",$J$7)</f>
        <v/>
      </c>
      <c r="K8" s="97" t="str">
        <f t="shared" ref="K8:K12" si="1">IF($H$7="","","○")</f>
        <v/>
      </c>
      <c r="L8" s="98"/>
      <c r="N8" s="204" t="s">
        <v>1439</v>
      </c>
      <c r="O8" s="205">
        <f t="shared" ref="O8:O19" si="2">COUNTIF($C$14:$E$113,N8)</f>
        <v>0</v>
      </c>
      <c r="P8" s="204" t="s">
        <v>1439</v>
      </c>
      <c r="Q8" s="205">
        <f t="shared" ref="Q8:Q12" si="3">COUNTIF($I$14:$K$113,P8)</f>
        <v>0</v>
      </c>
    </row>
    <row r="9" spans="1:17" ht="13.5" customHeight="1">
      <c r="A9" s="94" t="str">
        <f>IFERROR(VLOOKUP(B9,男子登録②!$P$2:$V$101,2,FALSE),"")</f>
        <v/>
      </c>
      <c r="B9" s="61"/>
      <c r="C9" s="95" t="s">
        <v>1470</v>
      </c>
      <c r="D9" s="96" t="str">
        <f t="shared" ref="D9:D12" si="4">IF($B$7="","",$D$7)</f>
        <v/>
      </c>
      <c r="E9" s="97" t="str">
        <f t="shared" si="0"/>
        <v/>
      </c>
      <c r="F9" s="98"/>
      <c r="G9" s="99" t="str">
        <f>IFERROR(VLOOKUP(H9,女子登録②!$P$2:$V$101,2,FALSE),"")</f>
        <v/>
      </c>
      <c r="H9" s="61"/>
      <c r="I9" s="100" t="s">
        <v>1446</v>
      </c>
      <c r="J9" s="101" t="str">
        <f t="shared" ref="J9:J12" si="5">IF($H$7="","",$J$7)</f>
        <v/>
      </c>
      <c r="K9" s="97" t="str">
        <f t="shared" si="1"/>
        <v/>
      </c>
      <c r="L9" s="98"/>
      <c r="N9" s="204" t="s">
        <v>1440</v>
      </c>
      <c r="O9" s="205">
        <f t="shared" si="2"/>
        <v>0</v>
      </c>
      <c r="P9" s="204" t="s">
        <v>1440</v>
      </c>
      <c r="Q9" s="205">
        <f t="shared" si="3"/>
        <v>0</v>
      </c>
    </row>
    <row r="10" spans="1:17" ht="13.5" customHeight="1">
      <c r="A10" s="94" t="str">
        <f>IFERROR(VLOOKUP(B10,男子登録②!$P$2:$V$101,2,FALSE),"")</f>
        <v/>
      </c>
      <c r="B10" s="61"/>
      <c r="C10" s="95" t="s">
        <v>1470</v>
      </c>
      <c r="D10" s="96" t="str">
        <f t="shared" si="4"/>
        <v/>
      </c>
      <c r="E10" s="97" t="str">
        <f t="shared" si="0"/>
        <v/>
      </c>
      <c r="F10" s="98"/>
      <c r="G10" s="99" t="str">
        <f>IFERROR(VLOOKUP(H10,女子登録②!$P$2:$V$101,2,FALSE),"")</f>
        <v/>
      </c>
      <c r="H10" s="61"/>
      <c r="I10" s="100" t="s">
        <v>1446</v>
      </c>
      <c r="J10" s="101" t="str">
        <f t="shared" si="5"/>
        <v/>
      </c>
      <c r="K10" s="97" t="str">
        <f t="shared" si="1"/>
        <v/>
      </c>
      <c r="L10" s="98"/>
      <c r="N10" s="204" t="s">
        <v>1441</v>
      </c>
      <c r="O10" s="205">
        <f t="shared" si="2"/>
        <v>0</v>
      </c>
      <c r="P10" s="204" t="s">
        <v>1442</v>
      </c>
      <c r="Q10" s="205">
        <f t="shared" si="3"/>
        <v>0</v>
      </c>
    </row>
    <row r="11" spans="1:17" ht="13.5" customHeight="1">
      <c r="A11" s="94" t="str">
        <f>IFERROR(VLOOKUP(B11,男子登録②!$P$2:$V$101,2,FALSE),"")</f>
        <v/>
      </c>
      <c r="B11" s="61"/>
      <c r="C11" s="95" t="s">
        <v>1470</v>
      </c>
      <c r="D11" s="96" t="str">
        <f t="shared" si="4"/>
        <v/>
      </c>
      <c r="E11" s="97" t="str">
        <f t="shared" si="0"/>
        <v/>
      </c>
      <c r="F11" s="98"/>
      <c r="G11" s="99" t="str">
        <f>IFERROR(VLOOKUP(H11,女子登録②!$P$2:$V$101,2,FALSE),"")</f>
        <v/>
      </c>
      <c r="H11" s="61"/>
      <c r="I11" s="100" t="s">
        <v>1446</v>
      </c>
      <c r="J11" s="101" t="str">
        <f t="shared" si="5"/>
        <v/>
      </c>
      <c r="K11" s="97" t="str">
        <f t="shared" si="1"/>
        <v/>
      </c>
      <c r="L11" s="98"/>
      <c r="N11" s="204" t="s">
        <v>1442</v>
      </c>
      <c r="O11" s="205">
        <f t="shared" si="2"/>
        <v>0</v>
      </c>
      <c r="P11" s="204" t="s">
        <v>1443</v>
      </c>
      <c r="Q11" s="205">
        <f t="shared" si="3"/>
        <v>0</v>
      </c>
    </row>
    <row r="12" spans="1:17" ht="13.5" customHeight="1" thickBot="1">
      <c r="A12" s="207" t="str">
        <f>IFERROR(VLOOKUP(B12,男子登録②!$P$2:$V$101,2,FALSE),"")</f>
        <v/>
      </c>
      <c r="B12" s="191"/>
      <c r="C12" s="192" t="s">
        <v>1470</v>
      </c>
      <c r="D12" s="193" t="str">
        <f t="shared" si="4"/>
        <v/>
      </c>
      <c r="E12" s="194" t="str">
        <f t="shared" si="0"/>
        <v/>
      </c>
      <c r="F12" s="195"/>
      <c r="G12" s="196" t="str">
        <f>IFERROR(VLOOKUP(H12,女子登録②!$P$2:$V$101,2,FALSE),"")</f>
        <v/>
      </c>
      <c r="H12" s="191"/>
      <c r="I12" s="197" t="s">
        <v>1446</v>
      </c>
      <c r="J12" s="198" t="str">
        <f t="shared" si="5"/>
        <v/>
      </c>
      <c r="K12" s="194" t="str">
        <f t="shared" si="1"/>
        <v/>
      </c>
      <c r="L12" s="195"/>
      <c r="N12" s="204" t="s">
        <v>1443</v>
      </c>
      <c r="O12" s="205">
        <f t="shared" si="2"/>
        <v>0</v>
      </c>
      <c r="P12" s="204" t="s">
        <v>1450</v>
      </c>
      <c r="Q12" s="205">
        <f t="shared" si="3"/>
        <v>0</v>
      </c>
    </row>
    <row r="13" spans="1:17" ht="13.5" customHeight="1" thickTop="1" thickBot="1">
      <c r="A13" s="80" t="s">
        <v>91</v>
      </c>
      <c r="B13" s="81" t="s">
        <v>1325</v>
      </c>
      <c r="C13" s="223" t="s">
        <v>51</v>
      </c>
      <c r="D13" s="82" t="s">
        <v>1326</v>
      </c>
      <c r="E13" s="223"/>
      <c r="F13" s="83"/>
      <c r="G13" s="84" t="s">
        <v>91</v>
      </c>
      <c r="H13" s="85" t="s">
        <v>1325</v>
      </c>
      <c r="I13" s="224" t="s">
        <v>51</v>
      </c>
      <c r="J13" s="86" t="s">
        <v>1326</v>
      </c>
      <c r="K13" s="224"/>
      <c r="L13" s="87"/>
      <c r="N13" s="204" t="s">
        <v>1444</v>
      </c>
      <c r="O13" s="205">
        <f t="shared" si="2"/>
        <v>0</v>
      </c>
      <c r="P13" s="204" t="s">
        <v>1446</v>
      </c>
      <c r="Q13" s="205">
        <f>COUNTA(H7:H12)</f>
        <v>0</v>
      </c>
    </row>
    <row r="14" spans="1:17" ht="13.5" customHeight="1" thickTop="1">
      <c r="A14" s="88" t="str">
        <f>IFERROR(VLOOKUP(B14,男子登録②!$P$2:$V$101,2,FALSE),"")</f>
        <v/>
      </c>
      <c r="B14" s="58"/>
      <c r="C14" s="62"/>
      <c r="D14" s="63"/>
      <c r="E14" s="407"/>
      <c r="F14" s="408"/>
      <c r="G14" s="92" t="str">
        <f>IFERROR(VLOOKUP(H14,女子登録②!$P$2:$V$101,2,FALSE),"")</f>
        <v/>
      </c>
      <c r="H14" s="58"/>
      <c r="I14" s="62"/>
      <c r="J14" s="63"/>
      <c r="K14" s="407"/>
      <c r="L14" s="408"/>
      <c r="N14" s="204" t="s">
        <v>1445</v>
      </c>
      <c r="O14" s="205">
        <f t="shared" si="2"/>
        <v>0</v>
      </c>
      <c r="P14" s="202" t="s">
        <v>1447</v>
      </c>
      <c r="Q14" s="203">
        <f t="shared" ref="Q14:Q19" si="6">COUNTIF($I$14:$K$113,P14)</f>
        <v>0</v>
      </c>
    </row>
    <row r="15" spans="1:17" ht="13.5" customHeight="1">
      <c r="A15" s="94" t="str">
        <f>IFERROR(VLOOKUP(B15,男子登録②!$P$2:$V$101,2,FALSE),"")</f>
        <v/>
      </c>
      <c r="B15" s="61"/>
      <c r="C15" s="64"/>
      <c r="D15" s="60"/>
      <c r="E15" s="409"/>
      <c r="F15" s="410"/>
      <c r="G15" s="99" t="str">
        <f>IFERROR(VLOOKUP(H15,女子登録②!$P$2:$V$101,2,FALSE),"")</f>
        <v/>
      </c>
      <c r="H15" s="61"/>
      <c r="I15" s="64"/>
      <c r="J15" s="60"/>
      <c r="K15" s="409"/>
      <c r="L15" s="410"/>
      <c r="N15" s="204" t="s">
        <v>1446</v>
      </c>
      <c r="O15" s="205">
        <f>COUNTA(B7:B12)</f>
        <v>0</v>
      </c>
      <c r="P15" s="206" t="s">
        <v>1448</v>
      </c>
      <c r="Q15" s="205">
        <f t="shared" si="6"/>
        <v>0</v>
      </c>
    </row>
    <row r="16" spans="1:17" ht="13.5" customHeight="1">
      <c r="A16" s="94" t="str">
        <f>IFERROR(VLOOKUP(B16,男子登録②!$P$2:$V$101,2,FALSE),"")</f>
        <v/>
      </c>
      <c r="B16" s="61"/>
      <c r="C16" s="64"/>
      <c r="D16" s="63"/>
      <c r="E16" s="409"/>
      <c r="F16" s="411"/>
      <c r="G16" s="99" t="str">
        <f>IFERROR(VLOOKUP(H16,女子登録②!$P$2:$V$101,2,FALSE),"")</f>
        <v/>
      </c>
      <c r="H16" s="61"/>
      <c r="I16" s="64"/>
      <c r="J16" s="63"/>
      <c r="K16" s="409"/>
      <c r="L16" s="411"/>
      <c r="N16" s="202" t="s">
        <v>1447</v>
      </c>
      <c r="O16" s="203">
        <f t="shared" si="2"/>
        <v>0</v>
      </c>
      <c r="P16" s="204" t="s">
        <v>1449</v>
      </c>
      <c r="Q16" s="205">
        <f t="shared" si="6"/>
        <v>0</v>
      </c>
    </row>
    <row r="17" spans="1:17" ht="13.5" customHeight="1">
      <c r="A17" s="94" t="str">
        <f>IFERROR(VLOOKUP(B17,男子登録②!$P$2:$V$101,2,FALSE),"")</f>
        <v/>
      </c>
      <c r="B17" s="61"/>
      <c r="C17" s="64"/>
      <c r="D17" s="60"/>
      <c r="E17" s="409"/>
      <c r="F17" s="410"/>
      <c r="G17" s="99" t="str">
        <f>IFERROR(VLOOKUP(H17,女子登録②!$P$2:$V$101,2,FALSE),"")</f>
        <v/>
      </c>
      <c r="H17" s="61"/>
      <c r="I17" s="64"/>
      <c r="J17" s="60"/>
      <c r="K17" s="409"/>
      <c r="L17" s="410"/>
      <c r="N17" s="204" t="s">
        <v>1448</v>
      </c>
      <c r="O17" s="205">
        <f t="shared" si="2"/>
        <v>0</v>
      </c>
      <c r="P17" s="206" t="s">
        <v>1428</v>
      </c>
      <c r="Q17" s="205">
        <f t="shared" si="6"/>
        <v>0</v>
      </c>
    </row>
    <row r="18" spans="1:17" ht="13.5" customHeight="1">
      <c r="A18" s="94" t="str">
        <f>IFERROR(VLOOKUP(B18,男子登録②!$P$2:$V$101,2,FALSE),"")</f>
        <v/>
      </c>
      <c r="B18" s="61"/>
      <c r="C18" s="64"/>
      <c r="D18" s="63"/>
      <c r="E18" s="409"/>
      <c r="F18" s="411"/>
      <c r="G18" s="99" t="str">
        <f>IFERROR(VLOOKUP(H18,女子登録②!$P$2:$V$101,2,FALSE),"")</f>
        <v/>
      </c>
      <c r="H18" s="61"/>
      <c r="I18" s="64"/>
      <c r="J18" s="63"/>
      <c r="K18" s="409"/>
      <c r="L18" s="411"/>
      <c r="N18" s="204" t="s">
        <v>1449</v>
      </c>
      <c r="O18" s="205">
        <f t="shared" si="2"/>
        <v>0</v>
      </c>
      <c r="P18" s="204"/>
      <c r="Q18" s="203">
        <f t="shared" si="6"/>
        <v>0</v>
      </c>
    </row>
    <row r="19" spans="1:17" ht="13.5" customHeight="1" thickBot="1">
      <c r="A19" s="94" t="str">
        <f>IFERROR(VLOOKUP(B19,男子登録②!$P$2:$V$101,2,FALSE),"")</f>
        <v/>
      </c>
      <c r="B19" s="61"/>
      <c r="C19" s="64"/>
      <c r="D19" s="60"/>
      <c r="E19" s="409"/>
      <c r="F19" s="410"/>
      <c r="G19" s="99" t="str">
        <f>IFERROR(VLOOKUP(H19,女子登録②!$P$2:$V$101,2,FALSE),"")</f>
        <v/>
      </c>
      <c r="H19" s="61"/>
      <c r="I19" s="64"/>
      <c r="J19" s="60"/>
      <c r="K19" s="409"/>
      <c r="L19" s="410"/>
      <c r="N19" s="209" t="s">
        <v>1427</v>
      </c>
      <c r="O19" s="210">
        <f t="shared" si="2"/>
        <v>0</v>
      </c>
      <c r="P19" s="243"/>
      <c r="Q19" s="210">
        <f t="shared" si="6"/>
        <v>0</v>
      </c>
    </row>
    <row r="20" spans="1:17" ht="13.5" customHeight="1" thickTop="1">
      <c r="A20" s="94" t="str">
        <f>IFERROR(VLOOKUP(B20,男子登録②!$P$2:$V$101,2,FALSE),"")</f>
        <v/>
      </c>
      <c r="B20" s="61"/>
      <c r="C20" s="64"/>
      <c r="D20" s="63"/>
      <c r="E20" s="409"/>
      <c r="F20" s="411"/>
      <c r="G20" s="99" t="str">
        <f>IFERROR(VLOOKUP(H20,女子登録②!$P$2:$V$101,2,FALSE),"")</f>
        <v/>
      </c>
      <c r="H20" s="61"/>
      <c r="I20" s="64"/>
      <c r="J20" s="63"/>
      <c r="K20" s="409"/>
      <c r="L20" s="411"/>
      <c r="N20" s="202"/>
      <c r="O20" s="203">
        <f>SUM(O7:O19)</f>
        <v>0</v>
      </c>
      <c r="P20" s="202"/>
      <c r="Q20" s="203">
        <f>SUM(Q7:Q19)</f>
        <v>0</v>
      </c>
    </row>
    <row r="21" spans="1:17" ht="13.5" customHeight="1">
      <c r="A21" s="94" t="str">
        <f>IFERROR(VLOOKUP(B21,男子登録②!$P$2:$V$101,2,FALSE),"")</f>
        <v/>
      </c>
      <c r="B21" s="61"/>
      <c r="C21" s="64"/>
      <c r="D21" s="60"/>
      <c r="E21" s="409"/>
      <c r="F21" s="410"/>
      <c r="G21" s="99" t="str">
        <f>IFERROR(VLOOKUP(H21,女子登録②!$P$2:$V$101,2,FALSE),"")</f>
        <v/>
      </c>
      <c r="H21" s="61"/>
      <c r="I21" s="64"/>
      <c r="J21" s="60"/>
      <c r="K21" s="409"/>
      <c r="L21" s="410"/>
    </row>
    <row r="22" spans="1:17" ht="13.5" customHeight="1">
      <c r="A22" s="94" t="str">
        <f>IFERROR(VLOOKUP(B22,男子登録②!$P$2:$V$101,2,FALSE),"")</f>
        <v/>
      </c>
      <c r="B22" s="61"/>
      <c r="C22" s="64"/>
      <c r="D22" s="63"/>
      <c r="E22" s="409"/>
      <c r="F22" s="411"/>
      <c r="G22" s="99" t="str">
        <f>IFERROR(VLOOKUP(H22,女子登録②!$P$2:$V$101,2,FALSE),"")</f>
        <v/>
      </c>
      <c r="H22" s="61"/>
      <c r="I22" s="64"/>
      <c r="J22" s="63"/>
      <c r="K22" s="409"/>
      <c r="L22" s="411"/>
    </row>
    <row r="23" spans="1:17" ht="13.5" customHeight="1">
      <c r="A23" s="94" t="str">
        <f>IFERROR(VLOOKUP(B23,男子登録②!$P$2:$V$101,2,FALSE),"")</f>
        <v/>
      </c>
      <c r="B23" s="61"/>
      <c r="C23" s="64"/>
      <c r="D23" s="60"/>
      <c r="E23" s="409"/>
      <c r="F23" s="410"/>
      <c r="G23" s="99" t="str">
        <f>IFERROR(VLOOKUP(H23,女子登録②!$P$2:$V$101,2,FALSE),"")</f>
        <v/>
      </c>
      <c r="H23" s="61"/>
      <c r="I23" s="64"/>
      <c r="J23" s="60"/>
      <c r="K23" s="409"/>
      <c r="L23" s="410"/>
    </row>
    <row r="24" spans="1:17" ht="13.5" customHeight="1">
      <c r="A24" s="94" t="str">
        <f>IFERROR(VLOOKUP(B24,男子登録②!$P$2:$V$101,2,FALSE),"")</f>
        <v/>
      </c>
      <c r="B24" s="61"/>
      <c r="C24" s="64"/>
      <c r="D24" s="63"/>
      <c r="E24" s="412"/>
      <c r="F24" s="411"/>
      <c r="G24" s="99" t="str">
        <f>IFERROR(VLOOKUP(H24,女子登録②!$P$2:$V$101,2,FALSE),"")</f>
        <v/>
      </c>
      <c r="H24" s="61"/>
      <c r="I24" s="64"/>
      <c r="J24" s="63"/>
      <c r="K24" s="412"/>
      <c r="L24" s="411"/>
    </row>
    <row r="25" spans="1:17" ht="13.5" customHeight="1">
      <c r="A25" s="94" t="str">
        <f>IFERROR(VLOOKUP(B25,男子登録②!$P$2:$V$101,2,FALSE),"")</f>
        <v/>
      </c>
      <c r="B25" s="61"/>
      <c r="C25" s="64"/>
      <c r="D25" s="60"/>
      <c r="E25" s="412"/>
      <c r="F25" s="410"/>
      <c r="G25" s="99" t="str">
        <f>IFERROR(VLOOKUP(H25,女子登録②!$P$2:$V$101,2,FALSE),"")</f>
        <v/>
      </c>
      <c r="H25" s="61"/>
      <c r="I25" s="64"/>
      <c r="J25" s="60"/>
      <c r="K25" s="412"/>
      <c r="L25" s="410"/>
    </row>
    <row r="26" spans="1:17" ht="13.5" customHeight="1">
      <c r="A26" s="94" t="str">
        <f>IFERROR(VLOOKUP(B26,男子登録②!$P$2:$V$101,2,FALSE),"")</f>
        <v/>
      </c>
      <c r="B26" s="61"/>
      <c r="C26" s="64"/>
      <c r="D26" s="63"/>
      <c r="E26" s="412"/>
      <c r="F26" s="411"/>
      <c r="G26" s="99" t="str">
        <f>IFERROR(VLOOKUP(H26,女子登録②!$P$2:$V$101,2,FALSE),"")</f>
        <v/>
      </c>
      <c r="H26" s="61"/>
      <c r="I26" s="64"/>
      <c r="J26" s="63"/>
      <c r="K26" s="412"/>
      <c r="L26" s="411"/>
    </row>
    <row r="27" spans="1:17" ht="13.5" customHeight="1">
      <c r="A27" s="94" t="str">
        <f>IFERROR(VLOOKUP(B27,男子登録②!$P$2:$V$101,2,FALSE),"")</f>
        <v/>
      </c>
      <c r="B27" s="61"/>
      <c r="C27" s="64"/>
      <c r="D27" s="60"/>
      <c r="E27" s="412"/>
      <c r="F27" s="410"/>
      <c r="G27" s="99" t="str">
        <f>IFERROR(VLOOKUP(H27,女子登録②!$P$2:$V$101,2,FALSE),"")</f>
        <v/>
      </c>
      <c r="H27" s="61"/>
      <c r="I27" s="64"/>
      <c r="J27" s="60"/>
      <c r="K27" s="412"/>
      <c r="L27" s="410"/>
    </row>
    <row r="28" spans="1:17">
      <c r="A28" s="94" t="str">
        <f>IFERROR(VLOOKUP(B28,男子登録②!$P$2:$V$101,2,FALSE),"")</f>
        <v/>
      </c>
      <c r="B28" s="61"/>
      <c r="C28" s="64"/>
      <c r="D28" s="63"/>
      <c r="E28" s="412"/>
      <c r="F28" s="411"/>
      <c r="G28" s="99" t="str">
        <f>IFERROR(VLOOKUP(H28,女子登録②!$P$2:$V$101,2,FALSE),"")</f>
        <v/>
      </c>
      <c r="H28" s="61"/>
      <c r="I28" s="62"/>
      <c r="J28" s="63"/>
      <c r="K28" s="412"/>
      <c r="L28" s="411"/>
    </row>
    <row r="29" spans="1:17">
      <c r="A29" s="94" t="str">
        <f>IFERROR(VLOOKUP(B29,男子登録②!$P$2:$V$101,2,FALSE),"")</f>
        <v/>
      </c>
      <c r="B29" s="61"/>
      <c r="C29" s="64"/>
      <c r="D29" s="60"/>
      <c r="E29" s="412"/>
      <c r="F29" s="410"/>
      <c r="G29" s="99" t="str">
        <f>IFERROR(VLOOKUP(H29,女子登録②!$P$2:$V$101,2,FALSE),"")</f>
        <v/>
      </c>
      <c r="H29" s="61"/>
      <c r="I29" s="62"/>
      <c r="J29" s="60"/>
      <c r="K29" s="412"/>
      <c r="L29" s="410"/>
    </row>
    <row r="30" spans="1:17">
      <c r="A30" s="94" t="str">
        <f>IFERROR(VLOOKUP(B30,男子登録②!$P$2:$V$101,2,FALSE),"")</f>
        <v/>
      </c>
      <c r="B30" s="61"/>
      <c r="C30" s="64"/>
      <c r="D30" s="63"/>
      <c r="E30" s="412"/>
      <c r="F30" s="411"/>
      <c r="G30" s="99" t="str">
        <f>IFERROR(VLOOKUP(H30,女子登録②!$P$2:$V$101,2,FALSE),"")</f>
        <v/>
      </c>
      <c r="H30" s="61"/>
      <c r="I30" s="64"/>
      <c r="J30" s="63"/>
      <c r="K30" s="412"/>
      <c r="L30" s="411"/>
    </row>
    <row r="31" spans="1:17">
      <c r="A31" s="94" t="str">
        <f>IFERROR(VLOOKUP(B31,男子登録②!$P$2:$V$101,2,FALSE),"")</f>
        <v/>
      </c>
      <c r="B31" s="61"/>
      <c r="C31" s="64"/>
      <c r="D31" s="60"/>
      <c r="E31" s="409"/>
      <c r="F31" s="410"/>
      <c r="G31" s="99" t="str">
        <f>IFERROR(VLOOKUP(H31,女子登録②!$P$2:$V$101,2,FALSE),"")</f>
        <v/>
      </c>
      <c r="H31" s="61"/>
      <c r="I31" s="64"/>
      <c r="J31" s="60"/>
      <c r="K31" s="409"/>
      <c r="L31" s="410"/>
    </row>
    <row r="32" spans="1:17">
      <c r="A32" s="94" t="str">
        <f>IFERROR(VLOOKUP(B32,男子登録②!$P$2:$V$101,2,FALSE),"")</f>
        <v/>
      </c>
      <c r="B32" s="61"/>
      <c r="C32" s="64"/>
      <c r="D32" s="63"/>
      <c r="E32" s="409"/>
      <c r="F32" s="411"/>
      <c r="G32" s="99" t="str">
        <f>IFERROR(VLOOKUP(H32,女子登録②!$P$2:$V$101,2,FALSE),"")</f>
        <v/>
      </c>
      <c r="H32" s="61"/>
      <c r="I32" s="64"/>
      <c r="J32" s="63"/>
      <c r="K32" s="409"/>
      <c r="L32" s="411"/>
    </row>
    <row r="33" spans="1:12">
      <c r="A33" s="94" t="str">
        <f>IFERROR(VLOOKUP(B33,男子登録②!$P$2:$V$101,2,FALSE),"")</f>
        <v/>
      </c>
      <c r="B33" s="61"/>
      <c r="C33" s="64"/>
      <c r="D33" s="60"/>
      <c r="E33" s="409"/>
      <c r="F33" s="410"/>
      <c r="G33" s="99" t="str">
        <f>IFERROR(VLOOKUP(H33,女子登録②!$P$2:$V$101,2,FALSE),"")</f>
        <v/>
      </c>
      <c r="H33" s="61"/>
      <c r="I33" s="62"/>
      <c r="J33" s="60"/>
      <c r="K33" s="409"/>
      <c r="L33" s="410"/>
    </row>
    <row r="34" spans="1:12">
      <c r="A34" s="94" t="str">
        <f>IFERROR(VLOOKUP(B34,男子登録②!$P$2:$V$101,2,FALSE),"")</f>
        <v/>
      </c>
      <c r="B34" s="61"/>
      <c r="C34" s="64"/>
      <c r="D34" s="63"/>
      <c r="E34" s="409"/>
      <c r="F34" s="411"/>
      <c r="G34" s="99" t="str">
        <f>IFERROR(VLOOKUP(H34,女子登録②!$P$2:$V$101,2,FALSE),"")</f>
        <v/>
      </c>
      <c r="H34" s="61"/>
      <c r="I34" s="62"/>
      <c r="J34" s="63"/>
      <c r="K34" s="409"/>
      <c r="L34" s="411"/>
    </row>
    <row r="35" spans="1:12">
      <c r="A35" s="94" t="str">
        <f>IFERROR(VLOOKUP(B35,男子登録②!$P$2:$V$101,2,FALSE),"")</f>
        <v/>
      </c>
      <c r="B35" s="61"/>
      <c r="C35" s="64"/>
      <c r="D35" s="60"/>
      <c r="E35" s="409"/>
      <c r="F35" s="410"/>
      <c r="G35" s="99" t="str">
        <f>IFERROR(VLOOKUP(H35,女子登録②!$P$2:$V$101,2,FALSE),"")</f>
        <v/>
      </c>
      <c r="H35" s="61"/>
      <c r="I35" s="64"/>
      <c r="J35" s="60"/>
      <c r="K35" s="409"/>
      <c r="L35" s="410"/>
    </row>
    <row r="36" spans="1:12">
      <c r="A36" s="94" t="str">
        <f>IFERROR(VLOOKUP(B36,男子登録②!$P$2:$V$101,2,FALSE),"")</f>
        <v/>
      </c>
      <c r="B36" s="61"/>
      <c r="C36" s="64"/>
      <c r="D36" s="63"/>
      <c r="E36" s="409"/>
      <c r="F36" s="411"/>
      <c r="G36" s="99" t="str">
        <f>IFERROR(VLOOKUP(H36,女子登録②!$P$2:$V$101,2,FALSE),"")</f>
        <v/>
      </c>
      <c r="H36" s="61"/>
      <c r="I36" s="64"/>
      <c r="J36" s="63"/>
      <c r="K36" s="409"/>
      <c r="L36" s="411"/>
    </row>
    <row r="37" spans="1:12">
      <c r="A37" s="94" t="str">
        <f>IFERROR(VLOOKUP(B37,男子登録②!$P$2:$V$101,2,FALSE),"")</f>
        <v/>
      </c>
      <c r="B37" s="61"/>
      <c r="C37" s="62"/>
      <c r="D37" s="60"/>
      <c r="E37" s="412"/>
      <c r="F37" s="410"/>
      <c r="G37" s="99" t="str">
        <f>IFERROR(VLOOKUP(H37,女子登録②!$P$2:$V$101,2,FALSE),"")</f>
        <v/>
      </c>
      <c r="H37" s="61"/>
      <c r="I37" s="62"/>
      <c r="J37" s="60"/>
      <c r="K37" s="412"/>
      <c r="L37" s="410"/>
    </row>
    <row r="38" spans="1:12">
      <c r="A38" s="94" t="str">
        <f>IFERROR(VLOOKUP(B38,男子登録②!$P$2:$V$101,2,FALSE),"")</f>
        <v/>
      </c>
      <c r="B38" s="61"/>
      <c r="C38" s="62"/>
      <c r="D38" s="63"/>
      <c r="E38" s="412"/>
      <c r="F38" s="411"/>
      <c r="G38" s="99" t="str">
        <f>IFERROR(VLOOKUP(H38,女子登録②!$P$2:$V$101,2,FALSE),"")</f>
        <v/>
      </c>
      <c r="H38" s="61"/>
      <c r="I38" s="62"/>
      <c r="J38" s="63"/>
      <c r="K38" s="412"/>
      <c r="L38" s="411"/>
    </row>
    <row r="39" spans="1:12">
      <c r="A39" s="94" t="str">
        <f>IFERROR(VLOOKUP(B39,男子登録②!$P$2:$V$101,2,FALSE),"")</f>
        <v/>
      </c>
      <c r="B39" s="61"/>
      <c r="C39" s="64"/>
      <c r="D39" s="60"/>
      <c r="E39" s="409"/>
      <c r="F39" s="410"/>
      <c r="G39" s="99" t="str">
        <f>IFERROR(VLOOKUP(H39,女子登録②!$P$2:$V$101,2,FALSE),"")</f>
        <v/>
      </c>
      <c r="H39" s="61"/>
      <c r="I39" s="64"/>
      <c r="J39" s="60"/>
      <c r="K39" s="409"/>
      <c r="L39" s="410"/>
    </row>
    <row r="40" spans="1:12">
      <c r="A40" s="94" t="str">
        <f>IFERROR(VLOOKUP(B40,男子登録②!$P$2:$V$101,2,FALSE),"")</f>
        <v/>
      </c>
      <c r="B40" s="61"/>
      <c r="C40" s="64"/>
      <c r="D40" s="63"/>
      <c r="E40" s="409"/>
      <c r="F40" s="411"/>
      <c r="G40" s="99" t="str">
        <f>IFERROR(VLOOKUP(H40,女子登録②!$P$2:$V$101,2,FALSE),"")</f>
        <v/>
      </c>
      <c r="H40" s="61"/>
      <c r="I40" s="64"/>
      <c r="J40" s="63"/>
      <c r="K40" s="409"/>
      <c r="L40" s="411"/>
    </row>
    <row r="41" spans="1:12">
      <c r="A41" s="94" t="str">
        <f>IFERROR(VLOOKUP(B41,男子登録②!$P$2:$V$101,2,FALSE),"")</f>
        <v/>
      </c>
      <c r="B41" s="61"/>
      <c r="C41" s="62"/>
      <c r="D41" s="60"/>
      <c r="E41" s="412"/>
      <c r="F41" s="410"/>
      <c r="G41" s="99" t="str">
        <f>IFERROR(VLOOKUP(H41,女子登録②!$P$2:$V$101,2,FALSE),"")</f>
        <v/>
      </c>
      <c r="H41" s="61"/>
      <c r="I41" s="62"/>
      <c r="J41" s="60"/>
      <c r="K41" s="412"/>
      <c r="L41" s="410"/>
    </row>
    <row r="42" spans="1:12">
      <c r="A42" s="94" t="str">
        <f>IFERROR(VLOOKUP(B42,男子登録②!$P$2:$V$101,2,FALSE),"")</f>
        <v/>
      </c>
      <c r="B42" s="61"/>
      <c r="C42" s="62"/>
      <c r="D42" s="63"/>
      <c r="E42" s="412"/>
      <c r="F42" s="411"/>
      <c r="G42" s="99" t="str">
        <f>IFERROR(VLOOKUP(H42,女子登録②!$P$2:$V$101,2,FALSE),"")</f>
        <v/>
      </c>
      <c r="H42" s="61"/>
      <c r="I42" s="62"/>
      <c r="J42" s="63"/>
      <c r="K42" s="412"/>
      <c r="L42" s="411"/>
    </row>
    <row r="43" spans="1:12">
      <c r="A43" s="94" t="str">
        <f>IFERROR(VLOOKUP(B43,男子登録②!$P$2:$V$101,2,FALSE),"")</f>
        <v/>
      </c>
      <c r="B43" s="61"/>
      <c r="C43" s="64"/>
      <c r="D43" s="60"/>
      <c r="E43" s="409"/>
      <c r="F43" s="410"/>
      <c r="G43" s="99" t="str">
        <f>IFERROR(VLOOKUP(H43,女子登録②!$P$2:$V$101,2,FALSE),"")</f>
        <v/>
      </c>
      <c r="H43" s="61"/>
      <c r="I43" s="64"/>
      <c r="J43" s="60"/>
      <c r="K43" s="409"/>
      <c r="L43" s="410"/>
    </row>
    <row r="44" spans="1:12">
      <c r="A44" s="94" t="str">
        <f>IFERROR(VLOOKUP(B44,男子登録②!$P$2:$V$101,2,FALSE),"")</f>
        <v/>
      </c>
      <c r="B44" s="61"/>
      <c r="C44" s="64"/>
      <c r="D44" s="63"/>
      <c r="E44" s="409"/>
      <c r="F44" s="411"/>
      <c r="G44" s="99" t="str">
        <f>IFERROR(VLOOKUP(H44,女子登録②!$P$2:$V$101,2,FALSE),"")</f>
        <v/>
      </c>
      <c r="H44" s="61"/>
      <c r="I44" s="64"/>
      <c r="J44" s="63"/>
      <c r="K44" s="409"/>
      <c r="L44" s="411"/>
    </row>
    <row r="45" spans="1:12">
      <c r="A45" s="94" t="str">
        <f>IFERROR(VLOOKUP(B45,男子登録②!$P$2:$V$101,2,FALSE),"")</f>
        <v/>
      </c>
      <c r="B45" s="61"/>
      <c r="C45" s="62"/>
      <c r="D45" s="60"/>
      <c r="E45" s="409"/>
      <c r="F45" s="410"/>
      <c r="G45" s="99" t="str">
        <f>IFERROR(VLOOKUP(H45,女子登録②!$P$2:$V$101,2,FALSE),"")</f>
        <v/>
      </c>
      <c r="H45" s="61"/>
      <c r="I45" s="62"/>
      <c r="J45" s="60"/>
      <c r="K45" s="409"/>
      <c r="L45" s="410"/>
    </row>
    <row r="46" spans="1:12">
      <c r="A46" s="94" t="str">
        <f>IFERROR(VLOOKUP(B46,男子登録②!$P$2:$V$101,2,FALSE),"")</f>
        <v/>
      </c>
      <c r="B46" s="61"/>
      <c r="C46" s="62"/>
      <c r="D46" s="63"/>
      <c r="E46" s="409"/>
      <c r="F46" s="411"/>
      <c r="G46" s="99" t="str">
        <f>IFERROR(VLOOKUP(H46,女子登録②!$P$2:$V$101,2,FALSE),"")</f>
        <v/>
      </c>
      <c r="H46" s="61"/>
      <c r="I46" s="62"/>
      <c r="J46" s="63"/>
      <c r="K46" s="409"/>
      <c r="L46" s="411"/>
    </row>
    <row r="47" spans="1:12">
      <c r="A47" s="94" t="str">
        <f>IFERROR(VLOOKUP(B47,男子登録②!$P$2:$V$101,2,FALSE),"")</f>
        <v/>
      </c>
      <c r="B47" s="61"/>
      <c r="C47" s="64"/>
      <c r="D47" s="60"/>
      <c r="E47" s="409"/>
      <c r="F47" s="410"/>
      <c r="G47" s="99" t="str">
        <f>IFERROR(VLOOKUP(H47,女子登録②!$P$2:$V$101,2,FALSE),"")</f>
        <v/>
      </c>
      <c r="H47" s="61"/>
      <c r="I47" s="64"/>
      <c r="J47" s="60"/>
      <c r="K47" s="409"/>
      <c r="L47" s="410"/>
    </row>
    <row r="48" spans="1:12">
      <c r="A48" s="94" t="str">
        <f>IFERROR(VLOOKUP(B48,男子登録②!$P$2:$V$101,2,FALSE),"")</f>
        <v/>
      </c>
      <c r="B48" s="61"/>
      <c r="C48" s="64"/>
      <c r="D48" s="63"/>
      <c r="E48" s="409"/>
      <c r="F48" s="411"/>
      <c r="G48" s="99" t="str">
        <f>IFERROR(VLOOKUP(H48,女子登録②!$P$2:$V$101,2,FALSE),"")</f>
        <v/>
      </c>
      <c r="H48" s="61"/>
      <c r="I48" s="64"/>
      <c r="J48" s="63"/>
      <c r="K48" s="409"/>
      <c r="L48" s="411"/>
    </row>
    <row r="49" spans="1:12">
      <c r="A49" s="94" t="str">
        <f>IFERROR(VLOOKUP(B49,男子登録②!$P$2:$V$101,2,FALSE),"")</f>
        <v/>
      </c>
      <c r="B49" s="61"/>
      <c r="C49" s="62"/>
      <c r="D49" s="60"/>
      <c r="E49" s="409"/>
      <c r="F49" s="410"/>
      <c r="G49" s="99" t="str">
        <f>IFERROR(VLOOKUP(H49,女子登録②!$P$2:$V$101,2,FALSE),"")</f>
        <v/>
      </c>
      <c r="H49" s="61"/>
      <c r="I49" s="62"/>
      <c r="J49" s="60"/>
      <c r="K49" s="409"/>
      <c r="L49" s="410"/>
    </row>
    <row r="50" spans="1:12">
      <c r="A50" s="94" t="str">
        <f>IFERROR(VLOOKUP(B50,男子登録②!$P$2:$V$101,2,FALSE),"")</f>
        <v/>
      </c>
      <c r="B50" s="61"/>
      <c r="C50" s="62"/>
      <c r="D50" s="63"/>
      <c r="E50" s="409"/>
      <c r="F50" s="411"/>
      <c r="G50" s="99" t="str">
        <f>IFERROR(VLOOKUP(H50,女子登録②!$P$2:$V$101,2,FALSE),"")</f>
        <v/>
      </c>
      <c r="H50" s="61"/>
      <c r="I50" s="62"/>
      <c r="J50" s="63"/>
      <c r="K50" s="409"/>
      <c r="L50" s="411"/>
    </row>
    <row r="51" spans="1:12">
      <c r="A51" s="94" t="str">
        <f>IFERROR(VLOOKUP(B51,男子登録②!$P$2:$V$101,2,FALSE),"")</f>
        <v/>
      </c>
      <c r="B51" s="61"/>
      <c r="C51" s="64"/>
      <c r="D51" s="60"/>
      <c r="E51" s="409"/>
      <c r="F51" s="410"/>
      <c r="G51" s="99" t="str">
        <f>IFERROR(VLOOKUP(H51,女子登録②!$P$2:$V$101,2,FALSE),"")</f>
        <v/>
      </c>
      <c r="H51" s="61"/>
      <c r="I51" s="64"/>
      <c r="J51" s="60"/>
      <c r="K51" s="409"/>
      <c r="L51" s="410"/>
    </row>
    <row r="52" spans="1:12">
      <c r="A52" s="94" t="str">
        <f>IFERROR(VLOOKUP(B52,男子登録②!$P$2:$V$101,2,FALSE),"")</f>
        <v/>
      </c>
      <c r="B52" s="61"/>
      <c r="C52" s="64"/>
      <c r="D52" s="63"/>
      <c r="E52" s="409"/>
      <c r="F52" s="411"/>
      <c r="G52" s="99" t="str">
        <f>IFERROR(VLOOKUP(H52,女子登録②!$P$2:$V$101,2,FALSE),"")</f>
        <v/>
      </c>
      <c r="H52" s="61"/>
      <c r="I52" s="64"/>
      <c r="J52" s="63"/>
      <c r="K52" s="409"/>
      <c r="L52" s="411"/>
    </row>
    <row r="53" spans="1:12">
      <c r="A53" s="94" t="str">
        <f>IFERROR(VLOOKUP(B53,男子登録②!$P$2:$V$101,2,FALSE),"")</f>
        <v/>
      </c>
      <c r="B53" s="61"/>
      <c r="C53" s="62"/>
      <c r="D53" s="60"/>
      <c r="E53" s="409"/>
      <c r="F53" s="410"/>
      <c r="G53" s="99" t="str">
        <f>IFERROR(VLOOKUP(H53,女子登録②!$P$2:$V$101,2,FALSE),"")</f>
        <v/>
      </c>
      <c r="H53" s="61"/>
      <c r="I53" s="62"/>
      <c r="J53" s="60"/>
      <c r="K53" s="409"/>
      <c r="L53" s="410"/>
    </row>
    <row r="54" spans="1:12">
      <c r="A54" s="94" t="str">
        <f>IFERROR(VLOOKUP(B54,男子登録②!$P$2:$V$101,2,FALSE),"")</f>
        <v/>
      </c>
      <c r="B54" s="61"/>
      <c r="C54" s="62"/>
      <c r="D54" s="63"/>
      <c r="E54" s="412"/>
      <c r="F54" s="411"/>
      <c r="G54" s="99" t="str">
        <f>IFERROR(VLOOKUP(H54,女子登録②!$P$2:$V$101,2,FALSE),"")</f>
        <v/>
      </c>
      <c r="H54" s="61"/>
      <c r="I54" s="62"/>
      <c r="J54" s="63"/>
      <c r="K54" s="412"/>
      <c r="L54" s="411"/>
    </row>
    <row r="55" spans="1:12">
      <c r="A55" s="94" t="str">
        <f>IFERROR(VLOOKUP(B55,男子登録②!$P$2:$V$101,2,FALSE),"")</f>
        <v/>
      </c>
      <c r="B55" s="61"/>
      <c r="C55" s="64"/>
      <c r="D55" s="60"/>
      <c r="E55" s="412"/>
      <c r="F55" s="410"/>
      <c r="G55" s="99" t="str">
        <f>IFERROR(VLOOKUP(H55,女子登録②!$P$2:$V$101,2,FALSE),"")</f>
        <v/>
      </c>
      <c r="H55" s="61"/>
      <c r="I55" s="64"/>
      <c r="J55" s="60"/>
      <c r="K55" s="412"/>
      <c r="L55" s="410"/>
    </row>
    <row r="56" spans="1:12">
      <c r="A56" s="94" t="str">
        <f>IFERROR(VLOOKUP(B56,男子登録②!$P$2:$V$101,2,FALSE),"")</f>
        <v/>
      </c>
      <c r="B56" s="61"/>
      <c r="C56" s="64"/>
      <c r="D56" s="63"/>
      <c r="E56" s="412"/>
      <c r="F56" s="411"/>
      <c r="G56" s="99" t="str">
        <f>IFERROR(VLOOKUP(H56,女子登録②!$P$2:$V$101,2,FALSE),"")</f>
        <v/>
      </c>
      <c r="H56" s="61"/>
      <c r="I56" s="64"/>
      <c r="J56" s="63"/>
      <c r="K56" s="412"/>
      <c r="L56" s="411"/>
    </row>
    <row r="57" spans="1:12">
      <c r="A57" s="94" t="str">
        <f>IFERROR(VLOOKUP(B57,男子登録②!$P$2:$V$101,2,FALSE),"")</f>
        <v/>
      </c>
      <c r="B57" s="61"/>
      <c r="C57" s="62"/>
      <c r="D57" s="60"/>
      <c r="E57" s="412"/>
      <c r="F57" s="410"/>
      <c r="G57" s="99" t="str">
        <f>IFERROR(VLOOKUP(H57,女子登録②!$P$2:$V$101,2,FALSE),"")</f>
        <v/>
      </c>
      <c r="H57" s="61"/>
      <c r="I57" s="62"/>
      <c r="J57" s="60"/>
      <c r="K57" s="412"/>
      <c r="L57" s="410"/>
    </row>
    <row r="58" spans="1:12">
      <c r="A58" s="94" t="str">
        <f>IFERROR(VLOOKUP(B58,男子登録②!$P$2:$V$101,2,FALSE),"")</f>
        <v/>
      </c>
      <c r="B58" s="61"/>
      <c r="C58" s="62"/>
      <c r="D58" s="63"/>
      <c r="E58" s="412"/>
      <c r="F58" s="411"/>
      <c r="G58" s="99" t="str">
        <f>IFERROR(VLOOKUP(H58,女子登録②!$P$2:$V$101,2,FALSE),"")</f>
        <v/>
      </c>
      <c r="H58" s="61"/>
      <c r="I58" s="62"/>
      <c r="J58" s="63"/>
      <c r="K58" s="412"/>
      <c r="L58" s="411"/>
    </row>
    <row r="59" spans="1:12">
      <c r="A59" s="94" t="str">
        <f>IFERROR(VLOOKUP(B59,男子登録②!$P$2:$V$101,2,FALSE),"")</f>
        <v/>
      </c>
      <c r="B59" s="61"/>
      <c r="C59" s="64"/>
      <c r="D59" s="60"/>
      <c r="E59" s="412"/>
      <c r="F59" s="410"/>
      <c r="G59" s="99" t="str">
        <f>IFERROR(VLOOKUP(H59,女子登録②!$P$2:$V$101,2,FALSE),"")</f>
        <v/>
      </c>
      <c r="H59" s="61"/>
      <c r="I59" s="64"/>
      <c r="J59" s="60"/>
      <c r="K59" s="412"/>
      <c r="L59" s="410"/>
    </row>
    <row r="60" spans="1:12">
      <c r="A60" s="94" t="str">
        <f>IFERROR(VLOOKUP(B60,男子登録②!$P$2:$V$101,2,FALSE),"")</f>
        <v/>
      </c>
      <c r="B60" s="61"/>
      <c r="C60" s="64"/>
      <c r="D60" s="63"/>
      <c r="E60" s="412"/>
      <c r="F60" s="411"/>
      <c r="G60" s="99" t="str">
        <f>IFERROR(VLOOKUP(H60,女子登録②!$P$2:$V$101,2,FALSE),"")</f>
        <v/>
      </c>
      <c r="H60" s="61"/>
      <c r="I60" s="64"/>
      <c r="J60" s="63"/>
      <c r="K60" s="412"/>
      <c r="L60" s="411"/>
    </row>
    <row r="61" spans="1:12">
      <c r="A61" s="94" t="str">
        <f>IFERROR(VLOOKUP(B61,男子登録②!$P$2:$V$101,2,FALSE),"")</f>
        <v/>
      </c>
      <c r="B61" s="61"/>
      <c r="C61" s="62"/>
      <c r="D61" s="60"/>
      <c r="E61" s="412"/>
      <c r="F61" s="410"/>
      <c r="G61" s="99" t="str">
        <f>IFERROR(VLOOKUP(H61,女子登録②!$P$2:$V$101,2,FALSE),"")</f>
        <v/>
      </c>
      <c r="H61" s="61"/>
      <c r="I61" s="62"/>
      <c r="J61" s="60"/>
      <c r="K61" s="412"/>
      <c r="L61" s="410"/>
    </row>
    <row r="62" spans="1:12">
      <c r="A62" s="94" t="str">
        <f>IFERROR(VLOOKUP(B62,男子登録②!$P$2:$V$101,2,FALSE),"")</f>
        <v/>
      </c>
      <c r="B62" s="61"/>
      <c r="C62" s="62"/>
      <c r="D62" s="63"/>
      <c r="E62" s="412"/>
      <c r="F62" s="411"/>
      <c r="G62" s="99" t="str">
        <f>IFERROR(VLOOKUP(H62,女子登録②!$P$2:$V$101,2,FALSE),"")</f>
        <v/>
      </c>
      <c r="H62" s="61"/>
      <c r="I62" s="62"/>
      <c r="J62" s="63"/>
      <c r="K62" s="412"/>
      <c r="L62" s="411"/>
    </row>
    <row r="63" spans="1:12">
      <c r="A63" s="94" t="str">
        <f>IFERROR(VLOOKUP(B63,男子登録②!$P$2:$V$101,2,FALSE),"")</f>
        <v/>
      </c>
      <c r="B63" s="61"/>
      <c r="C63" s="64"/>
      <c r="D63" s="60"/>
      <c r="E63" s="412"/>
      <c r="F63" s="410"/>
      <c r="G63" s="99" t="str">
        <f>IFERROR(VLOOKUP(H63,女子登録②!$P$2:$V$101,2,FALSE),"")</f>
        <v/>
      </c>
      <c r="H63" s="61"/>
      <c r="I63" s="64"/>
      <c r="J63" s="60"/>
      <c r="K63" s="412"/>
      <c r="L63" s="410"/>
    </row>
    <row r="64" spans="1:12">
      <c r="A64" s="94" t="str">
        <f>IFERROR(VLOOKUP(B64,男子登録②!$P$2:$V$101,2,FALSE),"")</f>
        <v/>
      </c>
      <c r="B64" s="61"/>
      <c r="C64" s="64"/>
      <c r="D64" s="63"/>
      <c r="E64" s="412"/>
      <c r="F64" s="411"/>
      <c r="G64" s="99" t="str">
        <f>IFERROR(VLOOKUP(H64,女子登録②!$P$2:$V$101,2,FALSE),"")</f>
        <v/>
      </c>
      <c r="H64" s="61"/>
      <c r="I64" s="64"/>
      <c r="J64" s="63"/>
      <c r="K64" s="412"/>
      <c r="L64" s="411"/>
    </row>
    <row r="65" spans="1:12">
      <c r="A65" s="94" t="str">
        <f>IFERROR(VLOOKUP(B65,男子登録②!$P$2:$V$101,2,FALSE),"")</f>
        <v/>
      </c>
      <c r="B65" s="61"/>
      <c r="C65" s="62"/>
      <c r="D65" s="60"/>
      <c r="E65" s="409"/>
      <c r="F65" s="410"/>
      <c r="G65" s="99" t="str">
        <f>IFERROR(VLOOKUP(H65,女子登録②!$P$2:$V$101,2,FALSE),"")</f>
        <v/>
      </c>
      <c r="H65" s="61"/>
      <c r="I65" s="62"/>
      <c r="J65" s="60"/>
      <c r="K65" s="409"/>
      <c r="L65" s="410"/>
    </row>
    <row r="66" spans="1:12">
      <c r="A66" s="94" t="str">
        <f>IFERROR(VLOOKUP(B66,男子登録②!$P$2:$V$101,2,FALSE),"")</f>
        <v/>
      </c>
      <c r="B66" s="61"/>
      <c r="C66" s="62"/>
      <c r="D66" s="63"/>
      <c r="E66" s="409"/>
      <c r="F66" s="411"/>
      <c r="G66" s="99" t="str">
        <f>IFERROR(VLOOKUP(H66,女子登録②!$P$2:$V$101,2,FALSE),"")</f>
        <v/>
      </c>
      <c r="H66" s="61"/>
      <c r="I66" s="62"/>
      <c r="J66" s="63"/>
      <c r="K66" s="409"/>
      <c r="L66" s="411"/>
    </row>
    <row r="67" spans="1:12">
      <c r="A67" s="94" t="str">
        <f>IFERROR(VLOOKUP(B67,男子登録②!$P$2:$V$101,2,FALSE),"")</f>
        <v/>
      </c>
      <c r="B67" s="61"/>
      <c r="C67" s="64"/>
      <c r="D67" s="60"/>
      <c r="E67" s="412"/>
      <c r="F67" s="410"/>
      <c r="G67" s="99" t="str">
        <f>IFERROR(VLOOKUP(H67,女子登録②!$P$2:$V$101,2,FALSE),"")</f>
        <v/>
      </c>
      <c r="H67" s="61"/>
      <c r="I67" s="64"/>
      <c r="J67" s="60"/>
      <c r="K67" s="412"/>
      <c r="L67" s="410"/>
    </row>
    <row r="68" spans="1:12">
      <c r="A68" s="94" t="str">
        <f>IFERROR(VLOOKUP(B68,男子登録②!$P$2:$V$101,2,FALSE),"")</f>
        <v/>
      </c>
      <c r="B68" s="61"/>
      <c r="C68" s="64"/>
      <c r="D68" s="63"/>
      <c r="E68" s="412"/>
      <c r="F68" s="411"/>
      <c r="G68" s="99" t="str">
        <f>IFERROR(VLOOKUP(H68,女子登録②!$P$2:$V$101,2,FALSE),"")</f>
        <v/>
      </c>
      <c r="H68" s="61"/>
      <c r="I68" s="64"/>
      <c r="J68" s="63"/>
      <c r="K68" s="412"/>
      <c r="L68" s="411"/>
    </row>
    <row r="69" spans="1:12">
      <c r="A69" s="94" t="str">
        <f>IFERROR(VLOOKUP(B69,男子登録②!$P$2:$V$101,2,FALSE),"")</f>
        <v/>
      </c>
      <c r="B69" s="61"/>
      <c r="C69" s="62"/>
      <c r="D69" s="60"/>
      <c r="E69" s="409"/>
      <c r="F69" s="410"/>
      <c r="G69" s="99" t="str">
        <f>IFERROR(VLOOKUP(H69,女子登録②!$P$2:$V$101,2,FALSE),"")</f>
        <v/>
      </c>
      <c r="H69" s="61"/>
      <c r="I69" s="62"/>
      <c r="J69" s="60"/>
      <c r="K69" s="409"/>
      <c r="L69" s="410"/>
    </row>
    <row r="70" spans="1:12">
      <c r="A70" s="94" t="str">
        <f>IFERROR(VLOOKUP(B70,男子登録②!$P$2:$V$101,2,FALSE),"")</f>
        <v/>
      </c>
      <c r="B70" s="61"/>
      <c r="C70" s="62"/>
      <c r="D70" s="63"/>
      <c r="E70" s="409"/>
      <c r="F70" s="411"/>
      <c r="G70" s="99" t="str">
        <f>IFERROR(VLOOKUP(H70,女子登録②!$P$2:$V$101,2,FALSE),"")</f>
        <v/>
      </c>
      <c r="H70" s="61"/>
      <c r="I70" s="62"/>
      <c r="J70" s="63"/>
      <c r="K70" s="409"/>
      <c r="L70" s="411"/>
    </row>
    <row r="71" spans="1:12">
      <c r="A71" s="94" t="str">
        <f>IFERROR(VLOOKUP(B71,男子登録②!$P$2:$V$101,2,FALSE),"")</f>
        <v/>
      </c>
      <c r="B71" s="61"/>
      <c r="C71" s="64"/>
      <c r="D71" s="60"/>
      <c r="E71" s="412"/>
      <c r="F71" s="410"/>
      <c r="G71" s="99" t="str">
        <f>IFERROR(VLOOKUP(H71,女子登録②!$P$2:$V$101,2,FALSE),"")</f>
        <v/>
      </c>
      <c r="H71" s="61"/>
      <c r="I71" s="64"/>
      <c r="J71" s="60"/>
      <c r="K71" s="412"/>
      <c r="L71" s="410"/>
    </row>
    <row r="72" spans="1:12">
      <c r="A72" s="94" t="str">
        <f>IFERROR(VLOOKUP(B72,男子登録②!$P$2:$V$101,2,FALSE),"")</f>
        <v/>
      </c>
      <c r="B72" s="61"/>
      <c r="C72" s="64"/>
      <c r="D72" s="63"/>
      <c r="E72" s="412"/>
      <c r="F72" s="411"/>
      <c r="G72" s="99" t="str">
        <f>IFERROR(VLOOKUP(H72,女子登録②!$P$2:$V$101,2,FALSE),"")</f>
        <v/>
      </c>
      <c r="H72" s="61"/>
      <c r="I72" s="64"/>
      <c r="J72" s="63"/>
      <c r="K72" s="412"/>
      <c r="L72" s="411"/>
    </row>
    <row r="73" spans="1:12">
      <c r="A73" s="94" t="str">
        <f>IFERROR(VLOOKUP(B73,男子登録②!$P$2:$V$101,2,FALSE),"")</f>
        <v/>
      </c>
      <c r="B73" s="61"/>
      <c r="C73" s="62"/>
      <c r="D73" s="60"/>
      <c r="E73" s="409"/>
      <c r="F73" s="410"/>
      <c r="G73" s="99" t="str">
        <f>IFERROR(VLOOKUP(H73,女子登録②!$P$2:$V$101,2,FALSE),"")</f>
        <v/>
      </c>
      <c r="H73" s="61"/>
      <c r="I73" s="62"/>
      <c r="J73" s="60"/>
      <c r="K73" s="409"/>
      <c r="L73" s="410"/>
    </row>
    <row r="74" spans="1:12">
      <c r="A74" s="94" t="str">
        <f>IFERROR(VLOOKUP(B74,男子登録②!$P$2:$V$101,2,FALSE),"")</f>
        <v/>
      </c>
      <c r="B74" s="61"/>
      <c r="C74" s="62"/>
      <c r="D74" s="63"/>
      <c r="E74" s="409"/>
      <c r="F74" s="411"/>
      <c r="G74" s="99" t="str">
        <f>IFERROR(VLOOKUP(H74,女子登録②!$P$2:$V$101,2,FALSE),"")</f>
        <v/>
      </c>
      <c r="H74" s="61"/>
      <c r="I74" s="62"/>
      <c r="J74" s="63"/>
      <c r="K74" s="409"/>
      <c r="L74" s="411"/>
    </row>
    <row r="75" spans="1:12">
      <c r="A75" s="94" t="str">
        <f>IFERROR(VLOOKUP(B75,男子登録②!$P$2:$V$101,2,FALSE),"")</f>
        <v/>
      </c>
      <c r="B75" s="61"/>
      <c r="C75" s="64"/>
      <c r="D75" s="60"/>
      <c r="E75" s="412"/>
      <c r="F75" s="410"/>
      <c r="G75" s="99" t="str">
        <f>IFERROR(VLOOKUP(H75,女子登録②!$P$2:$V$101,2,FALSE),"")</f>
        <v/>
      </c>
      <c r="H75" s="61"/>
      <c r="I75" s="64"/>
      <c r="J75" s="60"/>
      <c r="K75" s="412"/>
      <c r="L75" s="410"/>
    </row>
    <row r="76" spans="1:12">
      <c r="A76" s="94" t="str">
        <f>IFERROR(VLOOKUP(B76,男子登録②!$P$2:$V$101,2,FALSE),"")</f>
        <v/>
      </c>
      <c r="B76" s="61"/>
      <c r="C76" s="64"/>
      <c r="D76" s="63"/>
      <c r="E76" s="412"/>
      <c r="F76" s="411"/>
      <c r="G76" s="99" t="str">
        <f>IFERROR(VLOOKUP(H76,女子登録②!$P$2:$V$101,2,FALSE),"")</f>
        <v/>
      </c>
      <c r="H76" s="61"/>
      <c r="I76" s="64"/>
      <c r="J76" s="63"/>
      <c r="K76" s="412"/>
      <c r="L76" s="411"/>
    </row>
    <row r="77" spans="1:12">
      <c r="A77" s="94" t="str">
        <f>IFERROR(VLOOKUP(B77,男子登録②!$P$2:$V$101,2,FALSE),"")</f>
        <v/>
      </c>
      <c r="B77" s="61"/>
      <c r="C77" s="62"/>
      <c r="D77" s="60"/>
      <c r="E77" s="409"/>
      <c r="F77" s="410"/>
      <c r="G77" s="99" t="str">
        <f>IFERROR(VLOOKUP(H77,女子登録②!$P$2:$V$101,2,FALSE),"")</f>
        <v/>
      </c>
      <c r="H77" s="61"/>
      <c r="I77" s="62"/>
      <c r="J77" s="60"/>
      <c r="K77" s="409"/>
      <c r="L77" s="410"/>
    </row>
    <row r="78" spans="1:12">
      <c r="A78" s="94" t="str">
        <f>IFERROR(VLOOKUP(B78,男子登録②!$P$2:$V$101,2,FALSE),"")</f>
        <v/>
      </c>
      <c r="B78" s="61"/>
      <c r="C78" s="62"/>
      <c r="D78" s="63"/>
      <c r="E78" s="409"/>
      <c r="F78" s="411"/>
      <c r="G78" s="99" t="str">
        <f>IFERROR(VLOOKUP(H78,女子登録②!$P$2:$V$101,2,FALSE),"")</f>
        <v/>
      </c>
      <c r="H78" s="61"/>
      <c r="I78" s="62"/>
      <c r="J78" s="63"/>
      <c r="K78" s="409"/>
      <c r="L78" s="411"/>
    </row>
    <row r="79" spans="1:12">
      <c r="A79" s="94" t="str">
        <f>IFERROR(VLOOKUP(B79,男子登録②!$P$2:$V$101,2,FALSE),"")</f>
        <v/>
      </c>
      <c r="B79" s="61"/>
      <c r="C79" s="64"/>
      <c r="D79" s="60"/>
      <c r="E79" s="412"/>
      <c r="F79" s="410"/>
      <c r="G79" s="99" t="str">
        <f>IFERROR(VLOOKUP(H79,女子登録②!$P$2:$V$101,2,FALSE),"")</f>
        <v/>
      </c>
      <c r="H79" s="61"/>
      <c r="I79" s="64"/>
      <c r="J79" s="60"/>
      <c r="K79" s="412"/>
      <c r="L79" s="410"/>
    </row>
    <row r="80" spans="1:12">
      <c r="A80" s="94" t="str">
        <f>IFERROR(VLOOKUP(B80,男子登録②!$P$2:$V$101,2,FALSE),"")</f>
        <v/>
      </c>
      <c r="B80" s="61"/>
      <c r="C80" s="64"/>
      <c r="D80" s="63"/>
      <c r="E80" s="412"/>
      <c r="F80" s="411"/>
      <c r="G80" s="99" t="str">
        <f>IFERROR(VLOOKUP(H80,女子登録②!$P$2:$V$101,2,FALSE),"")</f>
        <v/>
      </c>
      <c r="H80" s="61"/>
      <c r="I80" s="64"/>
      <c r="J80" s="63"/>
      <c r="K80" s="412"/>
      <c r="L80" s="411"/>
    </row>
    <row r="81" spans="1:12">
      <c r="A81" s="94" t="str">
        <f>IFERROR(VLOOKUP(B81,男子登録②!$P$2:$V$101,2,FALSE),"")</f>
        <v/>
      </c>
      <c r="B81" s="61"/>
      <c r="C81" s="62"/>
      <c r="D81" s="60"/>
      <c r="E81" s="409"/>
      <c r="F81" s="410"/>
      <c r="G81" s="99" t="str">
        <f>IFERROR(VLOOKUP(H81,女子登録②!$P$2:$V$101,2,FALSE),"")</f>
        <v/>
      </c>
      <c r="H81" s="61"/>
      <c r="I81" s="62"/>
      <c r="J81" s="60"/>
      <c r="K81" s="409"/>
      <c r="L81" s="410"/>
    </row>
    <row r="82" spans="1:12">
      <c r="A82" s="94" t="str">
        <f>IFERROR(VLOOKUP(B82,男子登録②!$P$2:$V$101,2,FALSE),"")</f>
        <v/>
      </c>
      <c r="B82" s="61"/>
      <c r="C82" s="62"/>
      <c r="D82" s="63"/>
      <c r="E82" s="409"/>
      <c r="F82" s="411"/>
      <c r="G82" s="99" t="str">
        <f>IFERROR(VLOOKUP(H82,女子登録②!$P$2:$V$101,2,FALSE),"")</f>
        <v/>
      </c>
      <c r="H82" s="61"/>
      <c r="I82" s="62"/>
      <c r="J82" s="63"/>
      <c r="K82" s="409"/>
      <c r="L82" s="411"/>
    </row>
    <row r="83" spans="1:12">
      <c r="A83" s="94" t="str">
        <f>IFERROR(VLOOKUP(B83,男子登録②!$P$2:$V$101,2,FALSE),"")</f>
        <v/>
      </c>
      <c r="B83" s="61"/>
      <c r="C83" s="64"/>
      <c r="D83" s="60"/>
      <c r="E83" s="412"/>
      <c r="F83" s="410"/>
      <c r="G83" s="99" t="str">
        <f>IFERROR(VLOOKUP(H83,女子登録②!$P$2:$V$101,2,FALSE),"")</f>
        <v/>
      </c>
      <c r="H83" s="61"/>
      <c r="I83" s="64"/>
      <c r="J83" s="60"/>
      <c r="K83" s="412"/>
      <c r="L83" s="410"/>
    </row>
    <row r="84" spans="1:12">
      <c r="A84" s="94" t="str">
        <f>IFERROR(VLOOKUP(B84,男子登録②!$P$2:$V$101,2,FALSE),"")</f>
        <v/>
      </c>
      <c r="B84" s="61"/>
      <c r="C84" s="64"/>
      <c r="D84" s="63"/>
      <c r="E84" s="412"/>
      <c r="F84" s="411"/>
      <c r="G84" s="99" t="str">
        <f>IFERROR(VLOOKUP(H84,女子登録②!$P$2:$V$101,2,FALSE),"")</f>
        <v/>
      </c>
      <c r="H84" s="61"/>
      <c r="I84" s="64"/>
      <c r="J84" s="63"/>
      <c r="K84" s="412"/>
      <c r="L84" s="411"/>
    </row>
    <row r="85" spans="1:12">
      <c r="A85" s="94" t="str">
        <f>IFERROR(VLOOKUP(B85,男子登録②!$P$2:$V$101,2,FALSE),"")</f>
        <v/>
      </c>
      <c r="B85" s="61"/>
      <c r="C85" s="62"/>
      <c r="D85" s="60"/>
      <c r="E85" s="409"/>
      <c r="F85" s="410"/>
      <c r="G85" s="99" t="str">
        <f>IFERROR(VLOOKUP(H85,女子登録②!$P$2:$V$101,2,FALSE),"")</f>
        <v/>
      </c>
      <c r="H85" s="61"/>
      <c r="I85" s="62"/>
      <c r="J85" s="60"/>
      <c r="K85" s="409"/>
      <c r="L85" s="410"/>
    </row>
    <row r="86" spans="1:12">
      <c r="A86" s="94" t="str">
        <f>IFERROR(VLOOKUP(B86,男子登録②!$P$2:$V$101,2,FALSE),"")</f>
        <v/>
      </c>
      <c r="B86" s="61"/>
      <c r="C86" s="62"/>
      <c r="D86" s="63"/>
      <c r="E86" s="409"/>
      <c r="F86" s="411"/>
      <c r="G86" s="99" t="str">
        <f>IFERROR(VLOOKUP(H86,女子登録②!$P$2:$V$101,2,FALSE),"")</f>
        <v/>
      </c>
      <c r="H86" s="61"/>
      <c r="I86" s="62"/>
      <c r="J86" s="63"/>
      <c r="K86" s="409"/>
      <c r="L86" s="411"/>
    </row>
    <row r="87" spans="1:12">
      <c r="A87" s="94" t="str">
        <f>IFERROR(VLOOKUP(B87,男子登録②!$P$2:$V$101,2,FALSE),"")</f>
        <v/>
      </c>
      <c r="B87" s="61"/>
      <c r="C87" s="64"/>
      <c r="D87" s="60"/>
      <c r="E87" s="412"/>
      <c r="F87" s="410"/>
      <c r="G87" s="99" t="str">
        <f>IFERROR(VLOOKUP(H87,女子登録②!$P$2:$V$101,2,FALSE),"")</f>
        <v/>
      </c>
      <c r="H87" s="61"/>
      <c r="I87" s="64"/>
      <c r="J87" s="60"/>
      <c r="K87" s="412"/>
      <c r="L87" s="410"/>
    </row>
    <row r="88" spans="1:12">
      <c r="A88" s="94" t="str">
        <f>IFERROR(VLOOKUP(B88,男子登録②!$P$2:$V$101,2,FALSE),"")</f>
        <v/>
      </c>
      <c r="B88" s="61"/>
      <c r="C88" s="64"/>
      <c r="D88" s="63"/>
      <c r="E88" s="412"/>
      <c r="F88" s="411"/>
      <c r="G88" s="99" t="str">
        <f>IFERROR(VLOOKUP(H88,女子登録②!$P$2:$V$101,2,FALSE),"")</f>
        <v/>
      </c>
      <c r="H88" s="61"/>
      <c r="I88" s="64"/>
      <c r="J88" s="63"/>
      <c r="K88" s="412"/>
      <c r="L88" s="411"/>
    </row>
    <row r="89" spans="1:12">
      <c r="A89" s="94" t="str">
        <f>IFERROR(VLOOKUP(B89,男子登録②!$P$2:$V$101,2,FALSE),"")</f>
        <v/>
      </c>
      <c r="B89" s="61"/>
      <c r="C89" s="62"/>
      <c r="D89" s="60"/>
      <c r="E89" s="409"/>
      <c r="F89" s="410"/>
      <c r="G89" s="99" t="str">
        <f>IFERROR(VLOOKUP(H89,女子登録②!$P$2:$V$101,2,FALSE),"")</f>
        <v/>
      </c>
      <c r="H89" s="61"/>
      <c r="I89" s="62"/>
      <c r="J89" s="60"/>
      <c r="K89" s="409"/>
      <c r="L89" s="410"/>
    </row>
    <row r="90" spans="1:12">
      <c r="A90" s="94" t="str">
        <f>IFERROR(VLOOKUP(B90,男子登録②!$P$2:$V$101,2,FALSE),"")</f>
        <v/>
      </c>
      <c r="B90" s="61"/>
      <c r="C90" s="62"/>
      <c r="D90" s="63"/>
      <c r="E90" s="409"/>
      <c r="F90" s="411"/>
      <c r="G90" s="99" t="str">
        <f>IFERROR(VLOOKUP(H90,女子登録②!$P$2:$V$101,2,FALSE),"")</f>
        <v/>
      </c>
      <c r="H90" s="61"/>
      <c r="I90" s="62"/>
      <c r="J90" s="63"/>
      <c r="K90" s="409"/>
      <c r="L90" s="411"/>
    </row>
    <row r="91" spans="1:12">
      <c r="A91" s="94" t="str">
        <f>IFERROR(VLOOKUP(B91,男子登録②!$P$2:$V$101,2,FALSE),"")</f>
        <v/>
      </c>
      <c r="B91" s="61"/>
      <c r="C91" s="64"/>
      <c r="D91" s="60"/>
      <c r="E91" s="412"/>
      <c r="F91" s="410"/>
      <c r="G91" s="99" t="str">
        <f>IFERROR(VLOOKUP(H91,女子登録②!$P$2:$V$101,2,FALSE),"")</f>
        <v/>
      </c>
      <c r="H91" s="61"/>
      <c r="I91" s="64"/>
      <c r="J91" s="60"/>
      <c r="K91" s="412"/>
      <c r="L91" s="410"/>
    </row>
    <row r="92" spans="1:12">
      <c r="A92" s="94" t="str">
        <f>IFERROR(VLOOKUP(B92,男子登録②!$P$2:$V$101,2,FALSE),"")</f>
        <v/>
      </c>
      <c r="B92" s="61"/>
      <c r="C92" s="64"/>
      <c r="D92" s="63"/>
      <c r="E92" s="412"/>
      <c r="F92" s="411"/>
      <c r="G92" s="99" t="str">
        <f>IFERROR(VLOOKUP(H92,女子登録②!$P$2:$V$101,2,FALSE),"")</f>
        <v/>
      </c>
      <c r="H92" s="61"/>
      <c r="I92" s="64"/>
      <c r="J92" s="63"/>
      <c r="K92" s="412"/>
      <c r="L92" s="411"/>
    </row>
    <row r="93" spans="1:12">
      <c r="A93" s="94" t="str">
        <f>IFERROR(VLOOKUP(B93,男子登録②!$P$2:$V$101,2,FALSE),"")</f>
        <v/>
      </c>
      <c r="B93" s="61"/>
      <c r="C93" s="62"/>
      <c r="D93" s="60"/>
      <c r="E93" s="409"/>
      <c r="F93" s="410"/>
      <c r="G93" s="99" t="str">
        <f>IFERROR(VLOOKUP(H93,女子登録②!$P$2:$V$101,2,FALSE),"")</f>
        <v/>
      </c>
      <c r="H93" s="61"/>
      <c r="I93" s="62"/>
      <c r="J93" s="60"/>
      <c r="K93" s="409"/>
      <c r="L93" s="410"/>
    </row>
    <row r="94" spans="1:12">
      <c r="A94" s="94" t="str">
        <f>IFERROR(VLOOKUP(B94,男子登録②!$P$2:$V$101,2,FALSE),"")</f>
        <v/>
      </c>
      <c r="B94" s="61"/>
      <c r="C94" s="62"/>
      <c r="D94" s="63"/>
      <c r="E94" s="409"/>
      <c r="F94" s="411"/>
      <c r="G94" s="99" t="str">
        <f>IFERROR(VLOOKUP(H94,女子登録②!$P$2:$V$101,2,FALSE),"")</f>
        <v/>
      </c>
      <c r="H94" s="61"/>
      <c r="I94" s="62"/>
      <c r="J94" s="63"/>
      <c r="K94" s="409"/>
      <c r="L94" s="411"/>
    </row>
    <row r="95" spans="1:12">
      <c r="A95" s="94" t="str">
        <f>IFERROR(VLOOKUP(B95,男子登録②!$P$2:$V$101,2,FALSE),"")</f>
        <v/>
      </c>
      <c r="B95" s="61"/>
      <c r="C95" s="64"/>
      <c r="D95" s="60"/>
      <c r="E95" s="409"/>
      <c r="F95" s="410"/>
      <c r="G95" s="99" t="str">
        <f>IFERROR(VLOOKUP(H95,女子登録②!$P$2:$V$101,2,FALSE),"")</f>
        <v/>
      </c>
      <c r="H95" s="61"/>
      <c r="I95" s="64"/>
      <c r="J95" s="60"/>
      <c r="K95" s="409"/>
      <c r="L95" s="410"/>
    </row>
    <row r="96" spans="1:12">
      <c r="A96" s="94" t="str">
        <f>IFERROR(VLOOKUP(B96,男子登録②!$P$2:$V$101,2,FALSE),"")</f>
        <v/>
      </c>
      <c r="B96" s="61"/>
      <c r="C96" s="64"/>
      <c r="D96" s="63"/>
      <c r="E96" s="409"/>
      <c r="F96" s="411"/>
      <c r="G96" s="99" t="str">
        <f>IFERROR(VLOOKUP(H96,女子登録②!$P$2:$V$101,2,FALSE),"")</f>
        <v/>
      </c>
      <c r="H96" s="61"/>
      <c r="I96" s="64"/>
      <c r="J96" s="63"/>
      <c r="K96" s="409"/>
      <c r="L96" s="411"/>
    </row>
    <row r="97" spans="1:12">
      <c r="A97" s="94" t="str">
        <f>IFERROR(VLOOKUP(B97,男子登録②!$P$2:$V$101,2,FALSE),"")</f>
        <v/>
      </c>
      <c r="B97" s="61"/>
      <c r="C97" s="62"/>
      <c r="D97" s="60"/>
      <c r="E97" s="409"/>
      <c r="F97" s="410"/>
      <c r="G97" s="99" t="str">
        <f>IFERROR(VLOOKUP(H97,女子登録②!$P$2:$V$101,2,FALSE),"")</f>
        <v/>
      </c>
      <c r="H97" s="61"/>
      <c r="I97" s="62"/>
      <c r="J97" s="60"/>
      <c r="K97" s="409"/>
      <c r="L97" s="410"/>
    </row>
    <row r="98" spans="1:12">
      <c r="A98" s="94" t="str">
        <f>IFERROR(VLOOKUP(B98,男子登録②!$P$2:$V$101,2,FALSE),"")</f>
        <v/>
      </c>
      <c r="B98" s="61"/>
      <c r="C98" s="62"/>
      <c r="D98" s="63"/>
      <c r="E98" s="409"/>
      <c r="F98" s="411"/>
      <c r="G98" s="99" t="str">
        <f>IFERROR(VLOOKUP(H98,女子登録②!$P$2:$V$101,2,FALSE),"")</f>
        <v/>
      </c>
      <c r="H98" s="61"/>
      <c r="I98" s="62"/>
      <c r="J98" s="63"/>
      <c r="K98" s="409"/>
      <c r="L98" s="411"/>
    </row>
    <row r="99" spans="1:12">
      <c r="A99" s="94" t="str">
        <f>IFERROR(VLOOKUP(B99,男子登録②!$P$2:$V$101,2,FALSE),"")</f>
        <v/>
      </c>
      <c r="B99" s="61"/>
      <c r="C99" s="64"/>
      <c r="D99" s="60"/>
      <c r="E99" s="409"/>
      <c r="F99" s="410"/>
      <c r="G99" s="99" t="str">
        <f>IFERROR(VLOOKUP(H99,女子登録②!$P$2:$V$101,2,FALSE),"")</f>
        <v/>
      </c>
      <c r="H99" s="61"/>
      <c r="I99" s="64"/>
      <c r="J99" s="60"/>
      <c r="K99" s="409"/>
      <c r="L99" s="410"/>
    </row>
    <row r="100" spans="1:12">
      <c r="A100" s="94" t="str">
        <f>IFERROR(VLOOKUP(B100,男子登録②!$P$2:$V$101,2,FALSE),"")</f>
        <v/>
      </c>
      <c r="B100" s="61"/>
      <c r="C100" s="64"/>
      <c r="D100" s="63"/>
      <c r="E100" s="409"/>
      <c r="F100" s="411"/>
      <c r="G100" s="99" t="str">
        <f>IFERROR(VLOOKUP(H100,女子登録②!$P$2:$V$101,2,FALSE),"")</f>
        <v/>
      </c>
      <c r="H100" s="61"/>
      <c r="I100" s="64"/>
      <c r="J100" s="63"/>
      <c r="K100" s="409"/>
      <c r="L100" s="411"/>
    </row>
    <row r="101" spans="1:12">
      <c r="A101" s="94" t="str">
        <f>IFERROR(VLOOKUP(B101,男子登録②!$P$2:$V$101,2,FALSE),"")</f>
        <v/>
      </c>
      <c r="B101" s="61"/>
      <c r="C101" s="62"/>
      <c r="D101" s="60"/>
      <c r="E101" s="409"/>
      <c r="F101" s="410"/>
      <c r="G101" s="99" t="str">
        <f>IFERROR(VLOOKUP(H101,女子登録②!$P$2:$V$101,2,FALSE),"")</f>
        <v/>
      </c>
      <c r="H101" s="61"/>
      <c r="I101" s="62"/>
      <c r="J101" s="60"/>
      <c r="K101" s="409"/>
      <c r="L101" s="410"/>
    </row>
    <row r="102" spans="1:12">
      <c r="A102" s="94" t="str">
        <f>IFERROR(VLOOKUP(B102,男子登録②!$P$2:$V$101,2,FALSE),"")</f>
        <v/>
      </c>
      <c r="B102" s="61"/>
      <c r="C102" s="62"/>
      <c r="D102" s="63"/>
      <c r="E102" s="409"/>
      <c r="F102" s="411"/>
      <c r="G102" s="99" t="str">
        <f>IFERROR(VLOOKUP(H102,女子登録②!$P$2:$V$101,2,FALSE),"")</f>
        <v/>
      </c>
      <c r="H102" s="61"/>
      <c r="I102" s="62"/>
      <c r="J102" s="63"/>
      <c r="K102" s="409"/>
      <c r="L102" s="411"/>
    </row>
    <row r="103" spans="1:12">
      <c r="A103" s="94" t="str">
        <f>IFERROR(VLOOKUP(B103,男子登録②!$P$2:$V$101,2,FALSE),"")</f>
        <v/>
      </c>
      <c r="B103" s="61"/>
      <c r="C103" s="64"/>
      <c r="D103" s="60"/>
      <c r="E103" s="409"/>
      <c r="F103" s="410"/>
      <c r="G103" s="99" t="str">
        <f>IFERROR(VLOOKUP(H103,女子登録②!$P$2:$V$101,2,FALSE),"")</f>
        <v/>
      </c>
      <c r="H103" s="61"/>
      <c r="I103" s="64"/>
      <c r="J103" s="60"/>
      <c r="K103" s="409"/>
      <c r="L103" s="410"/>
    </row>
    <row r="104" spans="1:12">
      <c r="A104" s="94" t="str">
        <f>IFERROR(VLOOKUP(B104,男子登録②!$P$2:$V$101,2,FALSE),"")</f>
        <v/>
      </c>
      <c r="B104" s="61"/>
      <c r="C104" s="64"/>
      <c r="D104" s="63"/>
      <c r="E104" s="412"/>
      <c r="F104" s="411"/>
      <c r="G104" s="99" t="str">
        <f>IFERROR(VLOOKUP(H104,女子登録②!$P$2:$V$101,2,FALSE),"")</f>
        <v/>
      </c>
      <c r="H104" s="61"/>
      <c r="I104" s="64"/>
      <c r="J104" s="63"/>
      <c r="K104" s="412"/>
      <c r="L104" s="411"/>
    </row>
    <row r="105" spans="1:12">
      <c r="A105" s="94" t="str">
        <f>IFERROR(VLOOKUP(B105,男子登録②!$P$2:$V$101,2,FALSE),"")</f>
        <v/>
      </c>
      <c r="B105" s="61"/>
      <c r="C105" s="62"/>
      <c r="D105" s="60"/>
      <c r="E105" s="412"/>
      <c r="F105" s="410"/>
      <c r="G105" s="99" t="str">
        <f>IFERROR(VLOOKUP(H105,女子登録②!$P$2:$V$101,2,FALSE),"")</f>
        <v/>
      </c>
      <c r="H105" s="61"/>
      <c r="I105" s="62"/>
      <c r="J105" s="60"/>
      <c r="K105" s="412"/>
      <c r="L105" s="410"/>
    </row>
    <row r="106" spans="1:12">
      <c r="A106" s="94" t="str">
        <f>IFERROR(VLOOKUP(B106,男子登録②!$P$2:$V$101,2,FALSE),"")</f>
        <v/>
      </c>
      <c r="B106" s="61"/>
      <c r="C106" s="62"/>
      <c r="D106" s="63"/>
      <c r="E106" s="412"/>
      <c r="F106" s="411"/>
      <c r="G106" s="99" t="str">
        <f>IFERROR(VLOOKUP(H106,女子登録②!$P$2:$V$101,2,FALSE),"")</f>
        <v/>
      </c>
      <c r="H106" s="61"/>
      <c r="I106" s="62"/>
      <c r="J106" s="63"/>
      <c r="K106" s="412"/>
      <c r="L106" s="411"/>
    </row>
    <row r="107" spans="1:12">
      <c r="A107" s="94" t="str">
        <f>IFERROR(VLOOKUP(B107,男子登録②!$P$2:$V$101,2,FALSE),"")</f>
        <v/>
      </c>
      <c r="B107" s="61"/>
      <c r="C107" s="64"/>
      <c r="D107" s="60"/>
      <c r="E107" s="412"/>
      <c r="F107" s="410"/>
      <c r="G107" s="99" t="str">
        <f>IFERROR(VLOOKUP(H107,女子登録②!$P$2:$V$101,2,FALSE),"")</f>
        <v/>
      </c>
      <c r="H107" s="61"/>
      <c r="I107" s="64"/>
      <c r="J107" s="60"/>
      <c r="K107" s="412"/>
      <c r="L107" s="410"/>
    </row>
    <row r="108" spans="1:12">
      <c r="A108" s="94" t="str">
        <f>IFERROR(VLOOKUP(B108,男子登録②!$P$2:$V$101,2,FALSE),"")</f>
        <v/>
      </c>
      <c r="B108" s="61"/>
      <c r="C108" s="64"/>
      <c r="D108" s="63"/>
      <c r="E108" s="412"/>
      <c r="F108" s="411"/>
      <c r="G108" s="99" t="str">
        <f>IFERROR(VLOOKUP(H108,女子登録②!$P$2:$V$101,2,FALSE),"")</f>
        <v/>
      </c>
      <c r="H108" s="61"/>
      <c r="I108" s="64"/>
      <c r="J108" s="63"/>
      <c r="K108" s="412"/>
      <c r="L108" s="411"/>
    </row>
    <row r="109" spans="1:12">
      <c r="A109" s="94" t="str">
        <f>IFERROR(VLOOKUP(B109,男子登録②!$P$2:$V$101,2,FALSE),"")</f>
        <v/>
      </c>
      <c r="B109" s="61"/>
      <c r="C109" s="62"/>
      <c r="D109" s="60"/>
      <c r="E109" s="412"/>
      <c r="F109" s="410"/>
      <c r="G109" s="99" t="str">
        <f>IFERROR(VLOOKUP(H109,女子登録②!$P$2:$V$101,2,FALSE),"")</f>
        <v/>
      </c>
      <c r="H109" s="61"/>
      <c r="I109" s="62"/>
      <c r="J109" s="60"/>
      <c r="K109" s="412"/>
      <c r="L109" s="410"/>
    </row>
    <row r="110" spans="1:12">
      <c r="A110" s="94" t="str">
        <f>IFERROR(VLOOKUP(B110,男子登録②!$P$2:$V$101,2,FALSE),"")</f>
        <v/>
      </c>
      <c r="B110" s="61"/>
      <c r="C110" s="62"/>
      <c r="D110" s="63"/>
      <c r="E110" s="412"/>
      <c r="F110" s="411"/>
      <c r="G110" s="99" t="str">
        <f>IFERROR(VLOOKUP(H110,女子登録②!$P$2:$V$101,2,FALSE),"")</f>
        <v/>
      </c>
      <c r="H110" s="61"/>
      <c r="I110" s="62"/>
      <c r="J110" s="63"/>
      <c r="K110" s="412"/>
      <c r="L110" s="411"/>
    </row>
    <row r="111" spans="1:12">
      <c r="A111" s="94" t="str">
        <f>IFERROR(VLOOKUP(B111,男子登録②!$P$2:$V$101,2,FALSE),"")</f>
        <v/>
      </c>
      <c r="B111" s="61"/>
      <c r="C111" s="64"/>
      <c r="D111" s="60"/>
      <c r="E111" s="412"/>
      <c r="F111" s="410"/>
      <c r="G111" s="99" t="str">
        <f>IFERROR(VLOOKUP(H111,女子登録②!$P$2:$V$101,2,FALSE),"")</f>
        <v/>
      </c>
      <c r="H111" s="61"/>
      <c r="I111" s="64"/>
      <c r="J111" s="60"/>
      <c r="K111" s="412"/>
      <c r="L111" s="410"/>
    </row>
    <row r="112" spans="1:12">
      <c r="A112" s="94" t="str">
        <f>IFERROR(VLOOKUP(B112,男子登録②!$P$2:$V$101,2,FALSE),"")</f>
        <v/>
      </c>
      <c r="B112" s="61"/>
      <c r="C112" s="64"/>
      <c r="D112" s="63"/>
      <c r="E112" s="412"/>
      <c r="F112" s="411"/>
      <c r="G112" s="99" t="str">
        <f>IFERROR(VLOOKUP(H112,女子登録②!$P$2:$V$101,2,FALSE),"")</f>
        <v/>
      </c>
      <c r="H112" s="61"/>
      <c r="I112" s="64"/>
      <c r="J112" s="63"/>
      <c r="K112" s="412"/>
      <c r="L112" s="411"/>
    </row>
    <row r="113" spans="1:12">
      <c r="A113" s="94" t="str">
        <f>IFERROR(VLOOKUP(B113,男子登録②!$P$2:$V$101,2,FALSE),"")</f>
        <v/>
      </c>
      <c r="B113" s="61"/>
      <c r="C113" s="64"/>
      <c r="D113" s="60"/>
      <c r="E113" s="412"/>
      <c r="F113" s="410"/>
      <c r="G113" s="99" t="str">
        <f>IFERROR(VLOOKUP(H113,女子登録②!$P$2:$V$101,2,FALSE),"")</f>
        <v/>
      </c>
      <c r="H113" s="61"/>
      <c r="I113" s="64"/>
      <c r="J113" s="60"/>
      <c r="K113" s="412"/>
      <c r="L113" s="410"/>
    </row>
    <row r="116" spans="1:12" hidden="1">
      <c r="A116" s="22">
        <f>男子登録②!Q2</f>
        <v>0</v>
      </c>
      <c r="B116" s="22" t="str">
        <f>男子登録②!P2</f>
        <v xml:space="preserve"> </v>
      </c>
      <c r="C116" s="120">
        <v>25</v>
      </c>
      <c r="D116" s="383" t="s">
        <v>1438</v>
      </c>
      <c r="E116" s="120"/>
      <c r="F116" s="383">
        <v>0</v>
      </c>
      <c r="G116" s="22">
        <f>女子登録②!Q2</f>
        <v>0</v>
      </c>
      <c r="H116" s="22" t="str">
        <f>女子登録②!P2</f>
        <v xml:space="preserve"> </v>
      </c>
      <c r="I116" s="120">
        <v>38</v>
      </c>
      <c r="J116" s="383" t="s">
        <v>1438</v>
      </c>
      <c r="K116" s="120"/>
      <c r="L116" s="383">
        <v>0</v>
      </c>
    </row>
    <row r="117" spans="1:12" hidden="1">
      <c r="A117" s="22">
        <f>男子登録②!Q3</f>
        <v>0</v>
      </c>
      <c r="B117" s="22" t="str">
        <f>男子登録②!P3</f>
        <v xml:space="preserve"> </v>
      </c>
      <c r="C117" s="120">
        <v>26</v>
      </c>
      <c r="D117" s="383" t="s">
        <v>1439</v>
      </c>
      <c r="E117" s="120"/>
      <c r="F117" s="383">
        <v>0</v>
      </c>
      <c r="G117" s="22">
        <f>女子登録②!Q3</f>
        <v>0</v>
      </c>
      <c r="H117" s="22" t="str">
        <f>女子登録②!P3</f>
        <v xml:space="preserve"> </v>
      </c>
      <c r="I117" s="120">
        <v>39</v>
      </c>
      <c r="J117" s="383" t="s">
        <v>1439</v>
      </c>
      <c r="K117" s="120"/>
      <c r="L117" s="383">
        <v>0</v>
      </c>
    </row>
    <row r="118" spans="1:12" hidden="1">
      <c r="A118" s="22">
        <f>男子登録②!Q4</f>
        <v>0</v>
      </c>
      <c r="B118" s="22" t="str">
        <f>男子登録②!P4</f>
        <v xml:space="preserve"> </v>
      </c>
      <c r="C118" s="120">
        <v>27</v>
      </c>
      <c r="D118" s="383" t="s">
        <v>1440</v>
      </c>
      <c r="E118" s="120"/>
      <c r="F118" s="383">
        <v>0</v>
      </c>
      <c r="G118" s="22">
        <f>女子登録②!Q4</f>
        <v>0</v>
      </c>
      <c r="H118" s="22" t="str">
        <f>女子登録②!P4</f>
        <v xml:space="preserve"> </v>
      </c>
      <c r="I118" s="120">
        <v>40</v>
      </c>
      <c r="J118" s="383" t="s">
        <v>1440</v>
      </c>
      <c r="K118" s="120"/>
      <c r="L118" s="383">
        <v>0</v>
      </c>
    </row>
    <row r="119" spans="1:12" hidden="1">
      <c r="A119" s="22">
        <f>男子登録②!Q5</f>
        <v>0</v>
      </c>
      <c r="B119" s="22" t="str">
        <f>男子登録②!P5</f>
        <v xml:space="preserve"> </v>
      </c>
      <c r="C119" s="120">
        <v>28</v>
      </c>
      <c r="D119" s="383" t="s">
        <v>1441</v>
      </c>
      <c r="E119" s="120"/>
      <c r="F119" s="383">
        <v>0</v>
      </c>
      <c r="G119" s="22">
        <f>女子登録②!Q5</f>
        <v>0</v>
      </c>
      <c r="H119" s="22" t="str">
        <f>女子登録②!P5</f>
        <v xml:space="preserve"> </v>
      </c>
      <c r="I119" s="120">
        <v>41</v>
      </c>
      <c r="J119" s="383" t="s">
        <v>1442</v>
      </c>
      <c r="K119" s="120"/>
      <c r="L119" s="383">
        <v>0</v>
      </c>
    </row>
    <row r="120" spans="1:12" hidden="1">
      <c r="A120" s="22">
        <f>男子登録②!Q6</f>
        <v>0</v>
      </c>
      <c r="B120" s="22" t="str">
        <f>男子登録②!P6</f>
        <v xml:space="preserve"> </v>
      </c>
      <c r="C120" s="120">
        <v>29</v>
      </c>
      <c r="D120" s="383" t="s">
        <v>1442</v>
      </c>
      <c r="E120" s="120"/>
      <c r="F120" s="383">
        <v>0</v>
      </c>
      <c r="G120" s="22">
        <f>女子登録②!Q6</f>
        <v>0</v>
      </c>
      <c r="H120" s="22" t="str">
        <f>女子登録②!P6</f>
        <v xml:space="preserve"> </v>
      </c>
      <c r="I120" s="120">
        <v>42</v>
      </c>
      <c r="J120" s="383" t="s">
        <v>1443</v>
      </c>
      <c r="K120" s="120"/>
      <c r="L120" s="383">
        <v>0</v>
      </c>
    </row>
    <row r="121" spans="1:12" hidden="1">
      <c r="A121" s="22">
        <f>男子登録②!Q7</f>
        <v>0</v>
      </c>
      <c r="B121" s="22" t="str">
        <f>男子登録②!P7</f>
        <v xml:space="preserve"> </v>
      </c>
      <c r="C121" s="120">
        <v>30</v>
      </c>
      <c r="D121" s="383" t="s">
        <v>1443</v>
      </c>
      <c r="E121" s="120"/>
      <c r="F121" s="383">
        <v>0</v>
      </c>
      <c r="G121" s="22">
        <f>女子登録②!Q7</f>
        <v>0</v>
      </c>
      <c r="H121" s="22" t="str">
        <f>女子登録②!P7</f>
        <v xml:space="preserve"> </v>
      </c>
      <c r="I121" s="120">
        <v>43</v>
      </c>
      <c r="J121" s="383" t="s">
        <v>1450</v>
      </c>
      <c r="K121" s="120"/>
      <c r="L121" s="383">
        <v>0</v>
      </c>
    </row>
    <row r="122" spans="1:12" hidden="1">
      <c r="A122" s="22">
        <f>男子登録②!Q8</f>
        <v>0</v>
      </c>
      <c r="B122" s="22" t="str">
        <f>男子登録②!P8</f>
        <v xml:space="preserve"> </v>
      </c>
      <c r="C122" s="120">
        <v>31</v>
      </c>
      <c r="D122" s="383" t="s">
        <v>1444</v>
      </c>
      <c r="E122" s="120"/>
      <c r="F122" s="383">
        <v>0</v>
      </c>
      <c r="G122" s="22">
        <f>女子登録②!Q8</f>
        <v>0</v>
      </c>
      <c r="H122" s="22" t="str">
        <f>女子登録②!P8</f>
        <v xml:space="preserve"> </v>
      </c>
      <c r="I122" s="120">
        <v>44</v>
      </c>
      <c r="J122" s="383" t="s">
        <v>1446</v>
      </c>
      <c r="K122" s="120"/>
      <c r="L122" s="383">
        <v>0</v>
      </c>
    </row>
    <row r="123" spans="1:12" hidden="1">
      <c r="A123" s="22">
        <f>男子登録②!Q9</f>
        <v>0</v>
      </c>
      <c r="B123" s="22" t="str">
        <f>男子登録②!P9</f>
        <v xml:space="preserve"> </v>
      </c>
      <c r="C123" s="120">
        <v>32</v>
      </c>
      <c r="D123" s="383" t="s">
        <v>1445</v>
      </c>
      <c r="E123" s="120"/>
      <c r="F123" s="383">
        <v>0</v>
      </c>
      <c r="G123" s="22">
        <f>女子登録②!Q9</f>
        <v>0</v>
      </c>
      <c r="H123" s="22" t="str">
        <f>女子登録②!P9</f>
        <v xml:space="preserve"> </v>
      </c>
      <c r="I123" s="120">
        <v>45</v>
      </c>
      <c r="J123" s="383" t="s">
        <v>1447</v>
      </c>
      <c r="K123" s="120"/>
      <c r="L123" s="383">
        <v>0</v>
      </c>
    </row>
    <row r="124" spans="1:12" hidden="1">
      <c r="A124" s="22">
        <f>男子登録②!Q10</f>
        <v>0</v>
      </c>
      <c r="B124" s="22" t="str">
        <f>男子登録②!P10</f>
        <v xml:space="preserve"> </v>
      </c>
      <c r="C124" s="120">
        <v>33</v>
      </c>
      <c r="D124" s="383" t="s">
        <v>1446</v>
      </c>
      <c r="E124" s="120"/>
      <c r="F124" s="383">
        <v>0</v>
      </c>
      <c r="G124" s="22">
        <f>女子登録②!Q10</f>
        <v>0</v>
      </c>
      <c r="H124" s="22" t="str">
        <f>女子登録②!P10</f>
        <v xml:space="preserve"> </v>
      </c>
      <c r="I124" s="120">
        <v>46</v>
      </c>
      <c r="J124" s="383" t="s">
        <v>1448</v>
      </c>
      <c r="K124" s="120"/>
      <c r="L124" s="383">
        <v>0</v>
      </c>
    </row>
    <row r="125" spans="1:12" hidden="1">
      <c r="A125" s="22">
        <f>男子登録②!Q11</f>
        <v>0</v>
      </c>
      <c r="B125" s="22" t="str">
        <f>男子登録②!P11</f>
        <v xml:space="preserve"> </v>
      </c>
      <c r="C125" s="120">
        <v>34</v>
      </c>
      <c r="D125" s="383" t="s">
        <v>1447</v>
      </c>
      <c r="E125" s="120"/>
      <c r="F125" s="383">
        <v>0</v>
      </c>
      <c r="G125" s="22">
        <f>女子登録②!Q11</f>
        <v>0</v>
      </c>
      <c r="H125" s="22" t="str">
        <f>女子登録②!P11</f>
        <v xml:space="preserve"> </v>
      </c>
      <c r="I125" s="120">
        <v>47</v>
      </c>
      <c r="J125" s="383" t="s">
        <v>1449</v>
      </c>
      <c r="K125" s="120"/>
      <c r="L125" s="383">
        <v>0</v>
      </c>
    </row>
    <row r="126" spans="1:12" hidden="1">
      <c r="A126" s="22">
        <f>男子登録②!Q12</f>
        <v>0</v>
      </c>
      <c r="B126" s="22" t="str">
        <f>男子登録②!P12</f>
        <v xml:space="preserve"> </v>
      </c>
      <c r="C126" s="120">
        <v>35</v>
      </c>
      <c r="D126" s="383" t="s">
        <v>1448</v>
      </c>
      <c r="E126" s="120"/>
      <c r="F126" s="383">
        <v>0</v>
      </c>
      <c r="G126" s="22">
        <f>女子登録②!Q12</f>
        <v>0</v>
      </c>
      <c r="H126" s="22" t="str">
        <f>女子登録②!P12</f>
        <v xml:space="preserve"> </v>
      </c>
      <c r="I126" s="120">
        <v>48</v>
      </c>
      <c r="J126" s="383" t="s">
        <v>1428</v>
      </c>
      <c r="K126" s="120"/>
      <c r="L126" s="383">
        <v>0</v>
      </c>
    </row>
    <row r="127" spans="1:12" hidden="1">
      <c r="A127" s="22">
        <f>男子登録②!Q13</f>
        <v>0</v>
      </c>
      <c r="B127" s="22" t="str">
        <f>男子登録②!P13</f>
        <v xml:space="preserve"> </v>
      </c>
      <c r="C127" s="120">
        <v>36</v>
      </c>
      <c r="D127" s="383" t="s">
        <v>1449</v>
      </c>
      <c r="E127" s="120"/>
      <c r="F127" s="383">
        <v>0</v>
      </c>
      <c r="G127" s="22">
        <f>女子登録②!Q13</f>
        <v>0</v>
      </c>
      <c r="H127" s="22" t="str">
        <f>女子登録②!P13</f>
        <v xml:space="preserve"> </v>
      </c>
      <c r="I127" s="120"/>
      <c r="J127" s="120">
        <v>0</v>
      </c>
      <c r="L127" s="383">
        <v>0</v>
      </c>
    </row>
    <row r="128" spans="1:12" hidden="1">
      <c r="A128" s="22">
        <f>男子登録②!Q14</f>
        <v>0</v>
      </c>
      <c r="B128" s="22" t="str">
        <f>男子登録②!P14</f>
        <v xml:space="preserve"> </v>
      </c>
      <c r="C128" s="120">
        <v>37</v>
      </c>
      <c r="D128" s="383" t="s">
        <v>1427</v>
      </c>
      <c r="E128" s="120"/>
      <c r="F128" s="383">
        <v>0</v>
      </c>
      <c r="G128" s="22">
        <f>女子登録②!Q14</f>
        <v>0</v>
      </c>
      <c r="H128" s="22" t="str">
        <f>女子登録②!P14</f>
        <v xml:space="preserve"> </v>
      </c>
      <c r="I128" s="120"/>
      <c r="J128" s="120">
        <v>0</v>
      </c>
      <c r="L128" s="383">
        <v>0</v>
      </c>
    </row>
    <row r="129" spans="1:12" hidden="1">
      <c r="A129" s="22">
        <f>男子登録②!Q15</f>
        <v>0</v>
      </c>
      <c r="B129" s="22" t="str">
        <f>男子登録②!P15</f>
        <v xml:space="preserve"> </v>
      </c>
      <c r="C129" s="120"/>
      <c r="D129" s="120">
        <v>0</v>
      </c>
      <c r="F129" s="22">
        <v>0</v>
      </c>
      <c r="G129" s="22">
        <f>女子登録②!Q15</f>
        <v>0</v>
      </c>
      <c r="H129" s="22" t="str">
        <f>女子登録②!P15</f>
        <v xml:space="preserve"> </v>
      </c>
      <c r="I129" s="120"/>
      <c r="J129" s="120">
        <v>0</v>
      </c>
      <c r="L129" s="383">
        <v>0</v>
      </c>
    </row>
    <row r="130" spans="1:12" hidden="1">
      <c r="A130" s="22">
        <f>男子登録②!Q16</f>
        <v>0</v>
      </c>
      <c r="B130" s="22" t="str">
        <f>男子登録②!P16</f>
        <v xml:space="preserve"> </v>
      </c>
      <c r="C130" s="120"/>
      <c r="D130" s="120">
        <v>0</v>
      </c>
      <c r="G130" s="22">
        <f>女子登録②!Q16</f>
        <v>0</v>
      </c>
      <c r="H130" s="22" t="str">
        <f>女子登録②!P16</f>
        <v xml:space="preserve"> </v>
      </c>
      <c r="I130" s="120"/>
      <c r="J130" s="120">
        <v>0</v>
      </c>
      <c r="L130" s="383">
        <v>0</v>
      </c>
    </row>
    <row r="131" spans="1:12" hidden="1">
      <c r="A131" s="22">
        <f>男子登録②!Q17</f>
        <v>0</v>
      </c>
      <c r="B131" s="22" t="str">
        <f>男子登録②!P17</f>
        <v xml:space="preserve"> </v>
      </c>
      <c r="C131" s="120"/>
      <c r="D131" s="120">
        <v>0</v>
      </c>
      <c r="G131" s="22">
        <f>女子登録②!Q17</f>
        <v>0</v>
      </c>
      <c r="H131" s="22" t="str">
        <f>女子登録②!P17</f>
        <v xml:space="preserve"> </v>
      </c>
    </row>
    <row r="132" spans="1:12" hidden="1">
      <c r="A132" s="22">
        <f>男子登録②!Q18</f>
        <v>0</v>
      </c>
      <c r="B132" s="22" t="str">
        <f>男子登録②!P18</f>
        <v xml:space="preserve"> </v>
      </c>
      <c r="C132" s="120"/>
      <c r="D132" s="120">
        <v>0</v>
      </c>
      <c r="G132" s="22">
        <f>女子登録②!Q18</f>
        <v>0</v>
      </c>
      <c r="H132" s="22" t="str">
        <f>女子登録②!P18</f>
        <v xml:space="preserve"> </v>
      </c>
    </row>
    <row r="133" spans="1:12" hidden="1">
      <c r="A133" s="22">
        <f>男子登録②!Q19</f>
        <v>0</v>
      </c>
      <c r="B133" s="22" t="str">
        <f>男子登録②!P19</f>
        <v xml:space="preserve"> </v>
      </c>
      <c r="G133" s="22">
        <f>女子登録②!Q19</f>
        <v>0</v>
      </c>
      <c r="H133" s="22" t="str">
        <f>女子登録②!P19</f>
        <v xml:space="preserve"> </v>
      </c>
    </row>
    <row r="134" spans="1:12" hidden="1">
      <c r="A134" s="22">
        <f>男子登録②!Q20</f>
        <v>0</v>
      </c>
      <c r="B134" s="22" t="str">
        <f>男子登録②!P20</f>
        <v xml:space="preserve"> </v>
      </c>
      <c r="G134" s="22">
        <f>女子登録②!Q20</f>
        <v>0</v>
      </c>
      <c r="H134" s="22" t="str">
        <f>女子登録②!P20</f>
        <v xml:space="preserve"> </v>
      </c>
    </row>
    <row r="135" spans="1:12" hidden="1">
      <c r="A135" s="22">
        <f>男子登録②!Q21</f>
        <v>0</v>
      </c>
      <c r="B135" s="22" t="str">
        <f>男子登録②!P21</f>
        <v xml:space="preserve"> </v>
      </c>
      <c r="G135" s="22">
        <f>女子登録②!Q21</f>
        <v>0</v>
      </c>
      <c r="H135" s="22" t="str">
        <f>女子登録②!P21</f>
        <v xml:space="preserve"> </v>
      </c>
    </row>
    <row r="136" spans="1:12" hidden="1">
      <c r="A136" s="22">
        <f>男子登録②!Q22</f>
        <v>0</v>
      </c>
      <c r="B136" s="22" t="str">
        <f>男子登録②!P22</f>
        <v xml:space="preserve"> </v>
      </c>
      <c r="G136" s="22">
        <f>女子登録②!Q22</f>
        <v>0</v>
      </c>
      <c r="H136" s="22" t="str">
        <f>女子登録②!P22</f>
        <v xml:space="preserve"> </v>
      </c>
    </row>
    <row r="137" spans="1:12" hidden="1">
      <c r="A137" s="22">
        <f>男子登録②!Q23</f>
        <v>0</v>
      </c>
      <c r="B137" s="22" t="str">
        <f>男子登録②!P23</f>
        <v xml:space="preserve"> </v>
      </c>
      <c r="G137" s="22">
        <f>女子登録②!Q23</f>
        <v>0</v>
      </c>
      <c r="H137" s="22" t="str">
        <f>女子登録②!P23</f>
        <v xml:space="preserve"> </v>
      </c>
    </row>
    <row r="138" spans="1:12" hidden="1">
      <c r="A138" s="22">
        <f>男子登録②!Q24</f>
        <v>0</v>
      </c>
      <c r="B138" s="22" t="str">
        <f>男子登録②!P24</f>
        <v xml:space="preserve"> </v>
      </c>
      <c r="G138" s="22">
        <f>女子登録②!Q24</f>
        <v>0</v>
      </c>
      <c r="H138" s="22" t="str">
        <f>女子登録②!P24</f>
        <v xml:space="preserve"> </v>
      </c>
    </row>
    <row r="139" spans="1:12" hidden="1">
      <c r="A139" s="22">
        <f>男子登録②!Q25</f>
        <v>0</v>
      </c>
      <c r="B139" s="22" t="str">
        <f>男子登録②!P25</f>
        <v xml:space="preserve"> </v>
      </c>
      <c r="G139" s="22">
        <f>女子登録②!Q25</f>
        <v>0</v>
      </c>
      <c r="H139" s="22" t="str">
        <f>女子登録②!P25</f>
        <v xml:space="preserve"> </v>
      </c>
    </row>
    <row r="140" spans="1:12" hidden="1">
      <c r="A140" s="22">
        <f>男子登録②!Q26</f>
        <v>0</v>
      </c>
      <c r="B140" s="22" t="str">
        <f>男子登録②!P26</f>
        <v xml:space="preserve"> </v>
      </c>
      <c r="G140" s="22">
        <f>女子登録②!Q26</f>
        <v>0</v>
      </c>
      <c r="H140" s="22" t="str">
        <f>女子登録②!P26</f>
        <v xml:space="preserve"> </v>
      </c>
    </row>
    <row r="141" spans="1:12" hidden="1">
      <c r="A141" s="22">
        <f>男子登録②!Q27</f>
        <v>0</v>
      </c>
      <c r="B141" s="22" t="str">
        <f>男子登録②!P27</f>
        <v xml:space="preserve"> </v>
      </c>
      <c r="G141" s="22">
        <f>女子登録②!Q27</f>
        <v>0</v>
      </c>
      <c r="H141" s="22" t="str">
        <f>女子登録②!P27</f>
        <v xml:space="preserve"> </v>
      </c>
    </row>
    <row r="142" spans="1:12" hidden="1">
      <c r="A142" s="22">
        <f>男子登録②!Q28</f>
        <v>0</v>
      </c>
      <c r="B142" s="22" t="str">
        <f>男子登録②!P28</f>
        <v xml:space="preserve"> </v>
      </c>
      <c r="G142" s="22">
        <f>女子登録②!Q28</f>
        <v>0</v>
      </c>
      <c r="H142" s="22" t="str">
        <f>女子登録②!P28</f>
        <v xml:space="preserve"> </v>
      </c>
    </row>
    <row r="143" spans="1:12" hidden="1">
      <c r="A143" s="22">
        <f>男子登録②!Q29</f>
        <v>0</v>
      </c>
      <c r="B143" s="22" t="str">
        <f>男子登録②!P29</f>
        <v xml:space="preserve"> </v>
      </c>
      <c r="G143" s="22">
        <f>女子登録②!Q29</f>
        <v>0</v>
      </c>
      <c r="H143" s="22" t="str">
        <f>女子登録②!P29</f>
        <v xml:space="preserve"> </v>
      </c>
    </row>
    <row r="144" spans="1:12" hidden="1">
      <c r="A144" s="22">
        <f>男子登録②!Q30</f>
        <v>0</v>
      </c>
      <c r="B144" s="22" t="str">
        <f>男子登録②!P30</f>
        <v xml:space="preserve"> </v>
      </c>
      <c r="G144" s="22">
        <f>女子登録②!Q30</f>
        <v>0</v>
      </c>
      <c r="H144" s="22" t="str">
        <f>女子登録②!P30</f>
        <v xml:space="preserve"> </v>
      </c>
    </row>
    <row r="145" spans="1:8" hidden="1">
      <c r="A145" s="22">
        <f>男子登録②!Q31</f>
        <v>0</v>
      </c>
      <c r="B145" s="22" t="str">
        <f>男子登録②!P31</f>
        <v xml:space="preserve"> </v>
      </c>
      <c r="G145" s="22">
        <f>女子登録②!Q31</f>
        <v>0</v>
      </c>
      <c r="H145" s="22" t="str">
        <f>女子登録②!P31</f>
        <v xml:space="preserve"> </v>
      </c>
    </row>
    <row r="146" spans="1:8" hidden="1">
      <c r="A146" s="22">
        <f>男子登録②!Q32</f>
        <v>0</v>
      </c>
      <c r="B146" s="22" t="str">
        <f>男子登録②!P32</f>
        <v xml:space="preserve"> </v>
      </c>
      <c r="G146" s="22">
        <f>女子登録②!Q32</f>
        <v>0</v>
      </c>
      <c r="H146" s="22" t="str">
        <f>女子登録②!P32</f>
        <v xml:space="preserve"> </v>
      </c>
    </row>
    <row r="147" spans="1:8" hidden="1">
      <c r="A147" s="22">
        <f>男子登録②!Q33</f>
        <v>0</v>
      </c>
      <c r="B147" s="22" t="str">
        <f>男子登録②!P33</f>
        <v xml:space="preserve"> </v>
      </c>
      <c r="G147" s="22">
        <f>女子登録②!Q33</f>
        <v>0</v>
      </c>
      <c r="H147" s="22" t="str">
        <f>女子登録②!P33</f>
        <v xml:space="preserve"> </v>
      </c>
    </row>
    <row r="148" spans="1:8" hidden="1">
      <c r="A148" s="22">
        <f>男子登録②!Q34</f>
        <v>0</v>
      </c>
      <c r="B148" s="22" t="str">
        <f>男子登録②!P34</f>
        <v xml:space="preserve"> </v>
      </c>
      <c r="G148" s="22">
        <f>女子登録②!Q34</f>
        <v>0</v>
      </c>
      <c r="H148" s="22" t="str">
        <f>女子登録②!P34</f>
        <v xml:space="preserve"> </v>
      </c>
    </row>
    <row r="149" spans="1:8" hidden="1">
      <c r="A149" s="22">
        <f>男子登録②!Q35</f>
        <v>0</v>
      </c>
      <c r="B149" s="22" t="str">
        <f>男子登録②!P35</f>
        <v xml:space="preserve"> </v>
      </c>
      <c r="G149" s="22">
        <f>女子登録②!Q35</f>
        <v>0</v>
      </c>
      <c r="H149" s="22" t="str">
        <f>女子登録②!P35</f>
        <v xml:space="preserve"> </v>
      </c>
    </row>
    <row r="150" spans="1:8" hidden="1">
      <c r="A150" s="22">
        <f>男子登録②!Q36</f>
        <v>0</v>
      </c>
      <c r="B150" s="22" t="str">
        <f>男子登録②!P36</f>
        <v xml:space="preserve"> </v>
      </c>
      <c r="G150" s="22">
        <f>女子登録②!Q36</f>
        <v>0</v>
      </c>
      <c r="H150" s="22" t="str">
        <f>女子登録②!P36</f>
        <v xml:space="preserve"> </v>
      </c>
    </row>
    <row r="151" spans="1:8" hidden="1">
      <c r="A151" s="22">
        <f>男子登録②!Q37</f>
        <v>0</v>
      </c>
      <c r="B151" s="22" t="str">
        <f>男子登録②!P37</f>
        <v xml:space="preserve"> </v>
      </c>
      <c r="G151" s="22">
        <f>女子登録②!Q37</f>
        <v>0</v>
      </c>
      <c r="H151" s="22" t="str">
        <f>女子登録②!P37</f>
        <v xml:space="preserve"> </v>
      </c>
    </row>
    <row r="152" spans="1:8" hidden="1">
      <c r="A152" s="22">
        <f>男子登録②!Q38</f>
        <v>0</v>
      </c>
      <c r="B152" s="22" t="str">
        <f>男子登録②!P38</f>
        <v xml:space="preserve"> </v>
      </c>
      <c r="G152" s="22">
        <f>女子登録②!Q38</f>
        <v>0</v>
      </c>
      <c r="H152" s="22" t="str">
        <f>女子登録②!P38</f>
        <v xml:space="preserve"> </v>
      </c>
    </row>
    <row r="153" spans="1:8" hidden="1">
      <c r="A153" s="22">
        <f>男子登録②!Q39</f>
        <v>0</v>
      </c>
      <c r="B153" s="22" t="str">
        <f>男子登録②!P39</f>
        <v xml:space="preserve"> </v>
      </c>
      <c r="G153" s="22">
        <f>女子登録②!Q39</f>
        <v>0</v>
      </c>
      <c r="H153" s="22" t="str">
        <f>女子登録②!P39</f>
        <v xml:space="preserve"> </v>
      </c>
    </row>
    <row r="154" spans="1:8" hidden="1">
      <c r="A154" s="22">
        <f>男子登録②!Q40</f>
        <v>0</v>
      </c>
      <c r="B154" s="22" t="str">
        <f>男子登録②!P40</f>
        <v xml:space="preserve"> </v>
      </c>
      <c r="G154" s="22">
        <f>女子登録②!Q40</f>
        <v>0</v>
      </c>
      <c r="H154" s="22" t="str">
        <f>女子登録②!P40</f>
        <v xml:space="preserve"> </v>
      </c>
    </row>
    <row r="155" spans="1:8" hidden="1">
      <c r="A155" s="22">
        <f>男子登録②!Q41</f>
        <v>0</v>
      </c>
      <c r="B155" s="22" t="str">
        <f>男子登録②!P41</f>
        <v xml:space="preserve"> </v>
      </c>
      <c r="G155" s="22">
        <f>女子登録②!Q41</f>
        <v>0</v>
      </c>
      <c r="H155" s="22" t="str">
        <f>女子登録②!P41</f>
        <v xml:space="preserve"> </v>
      </c>
    </row>
    <row r="156" spans="1:8" hidden="1">
      <c r="A156" s="22">
        <f>男子登録②!Q42</f>
        <v>0</v>
      </c>
      <c r="B156" s="22" t="str">
        <f>男子登録②!P42</f>
        <v xml:space="preserve"> </v>
      </c>
      <c r="G156" s="22">
        <f>女子登録②!Q42</f>
        <v>0</v>
      </c>
      <c r="H156" s="22" t="str">
        <f>女子登録②!P42</f>
        <v xml:space="preserve"> </v>
      </c>
    </row>
    <row r="157" spans="1:8" hidden="1">
      <c r="A157" s="22">
        <f>男子登録②!Q43</f>
        <v>0</v>
      </c>
      <c r="B157" s="22" t="str">
        <f>男子登録②!P43</f>
        <v xml:space="preserve"> </v>
      </c>
      <c r="G157" s="22">
        <f>女子登録②!Q43</f>
        <v>0</v>
      </c>
      <c r="H157" s="22" t="str">
        <f>女子登録②!P43</f>
        <v xml:space="preserve"> </v>
      </c>
    </row>
    <row r="158" spans="1:8" hidden="1">
      <c r="A158" s="22">
        <f>男子登録②!Q44</f>
        <v>0</v>
      </c>
      <c r="B158" s="22" t="str">
        <f>男子登録②!P44</f>
        <v xml:space="preserve"> </v>
      </c>
      <c r="G158" s="22">
        <f>女子登録②!Q44</f>
        <v>0</v>
      </c>
      <c r="H158" s="22" t="str">
        <f>女子登録②!P44</f>
        <v xml:space="preserve"> </v>
      </c>
    </row>
    <row r="159" spans="1:8" hidden="1">
      <c r="A159" s="22">
        <f>男子登録②!Q45</f>
        <v>0</v>
      </c>
      <c r="B159" s="22" t="str">
        <f>男子登録②!P45</f>
        <v xml:space="preserve"> </v>
      </c>
      <c r="G159" s="22">
        <f>女子登録②!Q45</f>
        <v>0</v>
      </c>
      <c r="H159" s="22" t="str">
        <f>女子登録②!P45</f>
        <v xml:space="preserve"> </v>
      </c>
    </row>
    <row r="160" spans="1:8" hidden="1">
      <c r="A160" s="22">
        <f>男子登録②!Q46</f>
        <v>0</v>
      </c>
      <c r="B160" s="22" t="str">
        <f>男子登録②!P46</f>
        <v xml:space="preserve"> </v>
      </c>
      <c r="G160" s="22">
        <f>女子登録②!Q46</f>
        <v>0</v>
      </c>
      <c r="H160" s="22" t="str">
        <f>女子登録②!P46</f>
        <v xml:space="preserve"> </v>
      </c>
    </row>
    <row r="161" spans="1:8" hidden="1">
      <c r="A161" s="22">
        <f>男子登録②!Q47</f>
        <v>0</v>
      </c>
      <c r="B161" s="22" t="str">
        <f>男子登録②!P47</f>
        <v xml:space="preserve"> </v>
      </c>
      <c r="G161" s="22">
        <f>女子登録②!Q47</f>
        <v>0</v>
      </c>
      <c r="H161" s="22" t="str">
        <f>女子登録②!P47</f>
        <v xml:space="preserve"> </v>
      </c>
    </row>
    <row r="162" spans="1:8" hidden="1">
      <c r="A162" s="22">
        <f>男子登録②!Q48</f>
        <v>0</v>
      </c>
      <c r="B162" s="22" t="str">
        <f>男子登録②!P48</f>
        <v xml:space="preserve"> </v>
      </c>
      <c r="G162" s="22">
        <f>女子登録②!Q48</f>
        <v>0</v>
      </c>
      <c r="H162" s="22" t="str">
        <f>女子登録②!P48</f>
        <v xml:space="preserve"> </v>
      </c>
    </row>
    <row r="163" spans="1:8" hidden="1">
      <c r="A163" s="22">
        <f>男子登録②!Q49</f>
        <v>0</v>
      </c>
      <c r="B163" s="22" t="str">
        <f>男子登録②!P49</f>
        <v xml:space="preserve"> </v>
      </c>
      <c r="G163" s="22">
        <f>女子登録②!Q49</f>
        <v>0</v>
      </c>
      <c r="H163" s="22" t="str">
        <f>女子登録②!P49</f>
        <v xml:space="preserve"> </v>
      </c>
    </row>
    <row r="164" spans="1:8" hidden="1">
      <c r="A164" s="22">
        <f>男子登録②!Q50</f>
        <v>0</v>
      </c>
      <c r="B164" s="22" t="str">
        <f>男子登録②!P50</f>
        <v xml:space="preserve"> </v>
      </c>
      <c r="G164" s="22">
        <f>女子登録②!Q50</f>
        <v>0</v>
      </c>
      <c r="H164" s="22" t="str">
        <f>女子登録②!P50</f>
        <v xml:space="preserve"> </v>
      </c>
    </row>
    <row r="165" spans="1:8" hidden="1">
      <c r="A165" s="22">
        <f>男子登録②!Q51</f>
        <v>0</v>
      </c>
      <c r="B165" s="22" t="str">
        <f>男子登録②!P51</f>
        <v xml:space="preserve"> </v>
      </c>
      <c r="G165" s="22">
        <f>女子登録②!Q51</f>
        <v>0</v>
      </c>
      <c r="H165" s="22" t="str">
        <f>女子登録②!P51</f>
        <v xml:space="preserve"> </v>
      </c>
    </row>
    <row r="166" spans="1:8" hidden="1">
      <c r="A166" s="22">
        <f>男子登録②!Q52</f>
        <v>0</v>
      </c>
      <c r="B166" s="22" t="str">
        <f>男子登録②!P52</f>
        <v xml:space="preserve"> </v>
      </c>
      <c r="G166" s="22">
        <f>女子登録②!Q52</f>
        <v>0</v>
      </c>
      <c r="H166" s="22" t="str">
        <f>女子登録②!P52</f>
        <v xml:space="preserve"> </v>
      </c>
    </row>
    <row r="167" spans="1:8" hidden="1">
      <c r="A167" s="22">
        <f>男子登録②!Q53</f>
        <v>0</v>
      </c>
      <c r="B167" s="22" t="str">
        <f>男子登録②!P53</f>
        <v xml:space="preserve"> </v>
      </c>
      <c r="G167" s="22">
        <f>女子登録②!Q53</f>
        <v>0</v>
      </c>
      <c r="H167" s="22" t="str">
        <f>女子登録②!P53</f>
        <v xml:space="preserve"> </v>
      </c>
    </row>
    <row r="168" spans="1:8" hidden="1">
      <c r="A168" s="22">
        <f>男子登録②!Q54</f>
        <v>0</v>
      </c>
      <c r="B168" s="22" t="str">
        <f>男子登録②!P54</f>
        <v xml:space="preserve"> </v>
      </c>
      <c r="G168" s="22">
        <f>女子登録②!Q54</f>
        <v>0</v>
      </c>
      <c r="H168" s="22" t="str">
        <f>女子登録②!P54</f>
        <v xml:space="preserve"> </v>
      </c>
    </row>
    <row r="169" spans="1:8" hidden="1">
      <c r="A169" s="22">
        <f>男子登録②!Q55</f>
        <v>0</v>
      </c>
      <c r="B169" s="22" t="str">
        <f>男子登録②!P55</f>
        <v xml:space="preserve"> </v>
      </c>
      <c r="G169" s="22">
        <f>女子登録②!Q55</f>
        <v>0</v>
      </c>
      <c r="H169" s="22" t="str">
        <f>女子登録②!P55</f>
        <v xml:space="preserve"> </v>
      </c>
    </row>
    <row r="170" spans="1:8" hidden="1">
      <c r="A170" s="22">
        <f>男子登録②!Q56</f>
        <v>0</v>
      </c>
      <c r="B170" s="22" t="str">
        <f>男子登録②!P56</f>
        <v xml:space="preserve"> </v>
      </c>
      <c r="G170" s="22">
        <f>女子登録②!Q56</f>
        <v>0</v>
      </c>
      <c r="H170" s="22" t="str">
        <f>女子登録②!P56</f>
        <v xml:space="preserve"> </v>
      </c>
    </row>
    <row r="171" spans="1:8" hidden="1">
      <c r="A171" s="22">
        <f>男子登録②!Q57</f>
        <v>0</v>
      </c>
      <c r="B171" s="22" t="str">
        <f>男子登録②!P57</f>
        <v xml:space="preserve"> </v>
      </c>
      <c r="G171" s="22">
        <f>女子登録②!Q57</f>
        <v>0</v>
      </c>
      <c r="H171" s="22" t="str">
        <f>女子登録②!P57</f>
        <v xml:space="preserve"> </v>
      </c>
    </row>
    <row r="172" spans="1:8" hidden="1">
      <c r="A172" s="22">
        <f>男子登録②!Q58</f>
        <v>0</v>
      </c>
      <c r="B172" s="22" t="str">
        <f>男子登録②!P58</f>
        <v xml:space="preserve"> </v>
      </c>
      <c r="G172" s="22">
        <f>女子登録②!Q58</f>
        <v>0</v>
      </c>
      <c r="H172" s="22" t="str">
        <f>女子登録②!P58</f>
        <v xml:space="preserve"> </v>
      </c>
    </row>
    <row r="173" spans="1:8" hidden="1">
      <c r="A173" s="22">
        <f>男子登録②!Q59</f>
        <v>0</v>
      </c>
      <c r="B173" s="22" t="str">
        <f>男子登録②!P59</f>
        <v xml:space="preserve"> </v>
      </c>
      <c r="G173" s="22">
        <f>女子登録②!Q59</f>
        <v>0</v>
      </c>
      <c r="H173" s="22" t="str">
        <f>女子登録②!P59</f>
        <v xml:space="preserve"> </v>
      </c>
    </row>
    <row r="174" spans="1:8" hidden="1">
      <c r="A174" s="22">
        <f>男子登録②!Q60</f>
        <v>0</v>
      </c>
      <c r="B174" s="22" t="str">
        <f>男子登録②!P60</f>
        <v xml:space="preserve"> </v>
      </c>
      <c r="G174" s="22">
        <f>女子登録②!Q60</f>
        <v>0</v>
      </c>
      <c r="H174" s="22" t="str">
        <f>女子登録②!P60</f>
        <v xml:space="preserve"> </v>
      </c>
    </row>
    <row r="175" spans="1:8" hidden="1">
      <c r="A175" s="22">
        <f>男子登録②!Q61</f>
        <v>0</v>
      </c>
      <c r="B175" s="22" t="str">
        <f>男子登録②!P61</f>
        <v xml:space="preserve"> </v>
      </c>
      <c r="G175" s="22">
        <f>女子登録②!Q61</f>
        <v>0</v>
      </c>
      <c r="H175" s="22" t="str">
        <f>女子登録②!P61</f>
        <v xml:space="preserve"> </v>
      </c>
    </row>
    <row r="176" spans="1:8" hidden="1">
      <c r="A176" s="22">
        <f>男子登録②!Q62</f>
        <v>0</v>
      </c>
      <c r="B176" s="22" t="str">
        <f>男子登録②!P62</f>
        <v xml:space="preserve"> </v>
      </c>
      <c r="G176" s="22">
        <f>女子登録②!Q62</f>
        <v>0</v>
      </c>
      <c r="H176" s="22" t="str">
        <f>女子登録②!P62</f>
        <v xml:space="preserve"> </v>
      </c>
    </row>
    <row r="177" spans="1:8" hidden="1">
      <c r="A177" s="22">
        <f>男子登録②!Q63</f>
        <v>0</v>
      </c>
      <c r="B177" s="22" t="str">
        <f>男子登録②!P63</f>
        <v xml:space="preserve"> </v>
      </c>
      <c r="G177" s="22">
        <f>女子登録②!Q63</f>
        <v>0</v>
      </c>
      <c r="H177" s="22" t="str">
        <f>女子登録②!P63</f>
        <v xml:space="preserve"> </v>
      </c>
    </row>
    <row r="178" spans="1:8" hidden="1">
      <c r="A178" s="22">
        <f>男子登録②!Q64</f>
        <v>0</v>
      </c>
      <c r="B178" s="22" t="str">
        <f>男子登録②!P64</f>
        <v xml:space="preserve"> </v>
      </c>
      <c r="G178" s="22">
        <f>女子登録②!Q64</f>
        <v>0</v>
      </c>
      <c r="H178" s="22" t="str">
        <f>女子登録②!P64</f>
        <v xml:space="preserve"> </v>
      </c>
    </row>
    <row r="179" spans="1:8" hidden="1">
      <c r="A179" s="22">
        <f>男子登録②!Q65</f>
        <v>0</v>
      </c>
      <c r="B179" s="22" t="str">
        <f>男子登録②!P65</f>
        <v xml:space="preserve"> </v>
      </c>
      <c r="G179" s="22">
        <f>女子登録②!Q65</f>
        <v>0</v>
      </c>
      <c r="H179" s="22" t="str">
        <f>女子登録②!P65</f>
        <v xml:space="preserve"> </v>
      </c>
    </row>
    <row r="180" spans="1:8" hidden="1">
      <c r="A180" s="22">
        <f>男子登録②!Q66</f>
        <v>0</v>
      </c>
      <c r="B180" s="22" t="str">
        <f>男子登録②!P66</f>
        <v xml:space="preserve"> </v>
      </c>
      <c r="G180" s="22">
        <f>女子登録②!Q66</f>
        <v>0</v>
      </c>
      <c r="H180" s="22" t="str">
        <f>女子登録②!P66</f>
        <v xml:space="preserve"> </v>
      </c>
    </row>
    <row r="181" spans="1:8" hidden="1">
      <c r="A181" s="22">
        <f>男子登録②!Q67</f>
        <v>0</v>
      </c>
      <c r="B181" s="22" t="str">
        <f>男子登録②!P67</f>
        <v xml:space="preserve"> </v>
      </c>
      <c r="G181" s="22">
        <f>女子登録②!Q67</f>
        <v>0</v>
      </c>
      <c r="H181" s="22" t="str">
        <f>女子登録②!P67</f>
        <v xml:space="preserve"> </v>
      </c>
    </row>
    <row r="182" spans="1:8" hidden="1">
      <c r="A182" s="22">
        <f>男子登録②!Q68</f>
        <v>0</v>
      </c>
      <c r="B182" s="22" t="str">
        <f>男子登録②!P68</f>
        <v xml:space="preserve"> </v>
      </c>
      <c r="G182" s="22">
        <f>女子登録②!Q68</f>
        <v>0</v>
      </c>
      <c r="H182" s="22" t="str">
        <f>女子登録②!P68</f>
        <v xml:space="preserve"> </v>
      </c>
    </row>
    <row r="183" spans="1:8" hidden="1">
      <c r="A183" s="22">
        <f>男子登録②!Q69</f>
        <v>0</v>
      </c>
      <c r="B183" s="22" t="str">
        <f>男子登録②!P69</f>
        <v xml:space="preserve"> </v>
      </c>
      <c r="G183" s="22">
        <f>女子登録②!Q69</f>
        <v>0</v>
      </c>
      <c r="H183" s="22" t="str">
        <f>女子登録②!P69</f>
        <v xml:space="preserve"> </v>
      </c>
    </row>
    <row r="184" spans="1:8" hidden="1">
      <c r="A184" s="22">
        <f>男子登録②!Q70</f>
        <v>0</v>
      </c>
      <c r="B184" s="22" t="str">
        <f>男子登録②!P70</f>
        <v xml:space="preserve"> </v>
      </c>
      <c r="G184" s="22">
        <f>女子登録②!Q70</f>
        <v>0</v>
      </c>
      <c r="H184" s="22" t="str">
        <f>女子登録②!P70</f>
        <v xml:space="preserve"> </v>
      </c>
    </row>
    <row r="185" spans="1:8" hidden="1">
      <c r="A185" s="22">
        <f>男子登録②!Q71</f>
        <v>0</v>
      </c>
      <c r="B185" s="22" t="str">
        <f>男子登録②!P71</f>
        <v xml:space="preserve"> </v>
      </c>
      <c r="G185" s="22">
        <f>女子登録②!Q71</f>
        <v>0</v>
      </c>
      <c r="H185" s="22" t="str">
        <f>女子登録②!P71</f>
        <v xml:space="preserve"> </v>
      </c>
    </row>
    <row r="186" spans="1:8" hidden="1">
      <c r="A186" s="22">
        <f>男子登録②!Q72</f>
        <v>0</v>
      </c>
      <c r="B186" s="22" t="str">
        <f>男子登録②!P72</f>
        <v xml:space="preserve"> </v>
      </c>
      <c r="G186" s="22">
        <f>女子登録②!Q72</f>
        <v>0</v>
      </c>
      <c r="H186" s="22" t="str">
        <f>女子登録②!P72</f>
        <v xml:space="preserve"> </v>
      </c>
    </row>
    <row r="187" spans="1:8" hidden="1">
      <c r="A187" s="22">
        <f>男子登録②!Q73</f>
        <v>0</v>
      </c>
      <c r="B187" s="22" t="str">
        <f>男子登録②!P73</f>
        <v xml:space="preserve"> </v>
      </c>
      <c r="G187" s="22">
        <f>女子登録②!Q73</f>
        <v>0</v>
      </c>
      <c r="H187" s="22" t="str">
        <f>女子登録②!P73</f>
        <v xml:space="preserve"> </v>
      </c>
    </row>
    <row r="188" spans="1:8" hidden="1">
      <c r="A188" s="22">
        <f>男子登録②!Q74</f>
        <v>0</v>
      </c>
      <c r="B188" s="22" t="str">
        <f>男子登録②!P74</f>
        <v xml:space="preserve"> </v>
      </c>
      <c r="G188" s="22">
        <f>女子登録②!Q74</f>
        <v>0</v>
      </c>
      <c r="H188" s="22" t="str">
        <f>女子登録②!P74</f>
        <v xml:space="preserve"> </v>
      </c>
    </row>
    <row r="189" spans="1:8" hidden="1">
      <c r="A189" s="22">
        <f>男子登録②!Q75</f>
        <v>0</v>
      </c>
      <c r="B189" s="22" t="str">
        <f>男子登録②!P75</f>
        <v xml:space="preserve"> </v>
      </c>
      <c r="G189" s="22">
        <f>女子登録②!Q75</f>
        <v>0</v>
      </c>
      <c r="H189" s="22" t="str">
        <f>女子登録②!P75</f>
        <v xml:space="preserve"> </v>
      </c>
    </row>
    <row r="190" spans="1:8" hidden="1">
      <c r="A190" s="22">
        <f>男子登録②!Q76</f>
        <v>0</v>
      </c>
      <c r="B190" s="22" t="str">
        <f>男子登録②!P76</f>
        <v xml:space="preserve"> </v>
      </c>
      <c r="G190" s="22">
        <f>女子登録②!Q76</f>
        <v>0</v>
      </c>
      <c r="H190" s="22" t="str">
        <f>女子登録②!P76</f>
        <v xml:space="preserve"> </v>
      </c>
    </row>
    <row r="191" spans="1:8" hidden="1">
      <c r="A191" s="22">
        <f>男子登録②!Q77</f>
        <v>0</v>
      </c>
      <c r="B191" s="22" t="str">
        <f>男子登録②!P77</f>
        <v xml:space="preserve"> </v>
      </c>
      <c r="G191" s="22">
        <f>女子登録②!Q77</f>
        <v>0</v>
      </c>
      <c r="H191" s="22" t="str">
        <f>女子登録②!P77</f>
        <v xml:space="preserve"> </v>
      </c>
    </row>
    <row r="192" spans="1:8" hidden="1">
      <c r="A192" s="22">
        <f>男子登録②!Q78</f>
        <v>0</v>
      </c>
      <c r="B192" s="22" t="str">
        <f>男子登録②!P78</f>
        <v xml:space="preserve"> </v>
      </c>
      <c r="G192" s="22">
        <f>女子登録②!Q78</f>
        <v>0</v>
      </c>
      <c r="H192" s="22" t="str">
        <f>女子登録②!P78</f>
        <v xml:space="preserve"> </v>
      </c>
    </row>
    <row r="193" spans="1:8" hidden="1">
      <c r="A193" s="22">
        <f>男子登録②!Q79</f>
        <v>0</v>
      </c>
      <c r="B193" s="22" t="str">
        <f>男子登録②!P79</f>
        <v xml:space="preserve"> </v>
      </c>
      <c r="G193" s="22">
        <f>女子登録②!Q79</f>
        <v>0</v>
      </c>
      <c r="H193" s="22" t="str">
        <f>女子登録②!P79</f>
        <v xml:space="preserve"> </v>
      </c>
    </row>
    <row r="194" spans="1:8" hidden="1">
      <c r="A194" s="22">
        <f>男子登録②!Q80</f>
        <v>0</v>
      </c>
      <c r="B194" s="22" t="str">
        <f>男子登録②!P80</f>
        <v xml:space="preserve"> </v>
      </c>
      <c r="G194" s="22">
        <f>女子登録②!Q80</f>
        <v>0</v>
      </c>
      <c r="H194" s="22" t="str">
        <f>女子登録②!P80</f>
        <v xml:space="preserve"> </v>
      </c>
    </row>
    <row r="195" spans="1:8" hidden="1">
      <c r="A195" s="22">
        <f>男子登録②!Q81</f>
        <v>0</v>
      </c>
      <c r="B195" s="22" t="str">
        <f>男子登録②!P81</f>
        <v xml:space="preserve"> </v>
      </c>
      <c r="G195" s="22">
        <f>女子登録②!Q81</f>
        <v>0</v>
      </c>
      <c r="H195" s="22" t="str">
        <f>女子登録②!P81</f>
        <v xml:space="preserve"> </v>
      </c>
    </row>
    <row r="196" spans="1:8" hidden="1">
      <c r="A196" s="22">
        <f>男子登録②!Q82</f>
        <v>0</v>
      </c>
      <c r="B196" s="22" t="str">
        <f>男子登録②!P82</f>
        <v xml:space="preserve"> </v>
      </c>
      <c r="G196" s="22">
        <f>女子登録②!Q82</f>
        <v>0</v>
      </c>
      <c r="H196" s="22" t="str">
        <f>女子登録②!P82</f>
        <v xml:space="preserve"> </v>
      </c>
    </row>
    <row r="197" spans="1:8" hidden="1">
      <c r="A197" s="22">
        <f>男子登録②!Q83</f>
        <v>0</v>
      </c>
      <c r="B197" s="22" t="str">
        <f>男子登録②!P83</f>
        <v xml:space="preserve"> </v>
      </c>
      <c r="G197" s="22">
        <f>女子登録②!Q83</f>
        <v>0</v>
      </c>
      <c r="H197" s="22" t="str">
        <f>女子登録②!P83</f>
        <v xml:space="preserve"> </v>
      </c>
    </row>
    <row r="198" spans="1:8" hidden="1">
      <c r="A198" s="22">
        <f>男子登録②!Q84</f>
        <v>0</v>
      </c>
      <c r="B198" s="22" t="str">
        <f>男子登録②!P84</f>
        <v xml:space="preserve"> </v>
      </c>
      <c r="G198" s="22">
        <f>女子登録②!Q84</f>
        <v>0</v>
      </c>
      <c r="H198" s="22" t="str">
        <f>女子登録②!P84</f>
        <v xml:space="preserve"> </v>
      </c>
    </row>
    <row r="199" spans="1:8" hidden="1">
      <c r="A199" s="22">
        <f>男子登録②!Q85</f>
        <v>0</v>
      </c>
      <c r="B199" s="22" t="str">
        <f>男子登録②!P85</f>
        <v xml:space="preserve"> </v>
      </c>
      <c r="G199" s="22">
        <f>女子登録②!Q85</f>
        <v>0</v>
      </c>
      <c r="H199" s="22" t="str">
        <f>女子登録②!P85</f>
        <v xml:space="preserve"> </v>
      </c>
    </row>
    <row r="200" spans="1:8" hidden="1">
      <c r="A200" s="22">
        <f>男子登録②!Q86</f>
        <v>0</v>
      </c>
      <c r="B200" s="22" t="str">
        <f>男子登録②!P86</f>
        <v xml:space="preserve"> </v>
      </c>
      <c r="G200" s="22">
        <f>女子登録②!Q86</f>
        <v>0</v>
      </c>
      <c r="H200" s="22" t="str">
        <f>女子登録②!P86</f>
        <v xml:space="preserve"> </v>
      </c>
    </row>
    <row r="201" spans="1:8" hidden="1">
      <c r="A201" s="22">
        <f>男子登録②!Q87</f>
        <v>0</v>
      </c>
      <c r="B201" s="22" t="str">
        <f>男子登録②!P87</f>
        <v xml:space="preserve"> </v>
      </c>
      <c r="G201" s="22">
        <f>女子登録②!Q87</f>
        <v>0</v>
      </c>
      <c r="H201" s="22" t="str">
        <f>女子登録②!P87</f>
        <v xml:space="preserve"> </v>
      </c>
    </row>
    <row r="202" spans="1:8" hidden="1">
      <c r="A202" s="22">
        <f>男子登録②!Q88</f>
        <v>0</v>
      </c>
      <c r="B202" s="22" t="str">
        <f>男子登録②!P88</f>
        <v xml:space="preserve"> </v>
      </c>
      <c r="G202" s="22">
        <f>女子登録②!Q88</f>
        <v>0</v>
      </c>
      <c r="H202" s="22" t="str">
        <f>女子登録②!P88</f>
        <v xml:space="preserve"> </v>
      </c>
    </row>
    <row r="203" spans="1:8" hidden="1">
      <c r="A203" s="22">
        <f>男子登録②!Q89</f>
        <v>0</v>
      </c>
      <c r="B203" s="22" t="str">
        <f>男子登録②!P89</f>
        <v xml:space="preserve"> </v>
      </c>
      <c r="G203" s="22">
        <f>女子登録②!Q89</f>
        <v>0</v>
      </c>
      <c r="H203" s="22" t="str">
        <f>女子登録②!P89</f>
        <v xml:space="preserve"> </v>
      </c>
    </row>
    <row r="204" spans="1:8" hidden="1">
      <c r="A204" s="22">
        <f>男子登録②!Q90</f>
        <v>0</v>
      </c>
      <c r="B204" s="22" t="str">
        <f>男子登録②!P90</f>
        <v xml:space="preserve"> </v>
      </c>
      <c r="G204" s="22">
        <f>女子登録②!Q90</f>
        <v>0</v>
      </c>
      <c r="H204" s="22" t="str">
        <f>女子登録②!P90</f>
        <v xml:space="preserve"> </v>
      </c>
    </row>
    <row r="205" spans="1:8" hidden="1">
      <c r="A205" s="22">
        <f>男子登録②!Q91</f>
        <v>0</v>
      </c>
      <c r="B205" s="22" t="str">
        <f>男子登録②!P91</f>
        <v xml:space="preserve"> </v>
      </c>
      <c r="G205" s="22">
        <f>女子登録②!Q91</f>
        <v>0</v>
      </c>
      <c r="H205" s="22" t="str">
        <f>女子登録②!P91</f>
        <v xml:space="preserve"> </v>
      </c>
    </row>
    <row r="206" spans="1:8" hidden="1">
      <c r="A206" s="22">
        <f>男子登録②!Q92</f>
        <v>0</v>
      </c>
      <c r="B206" s="22" t="str">
        <f>男子登録②!P92</f>
        <v xml:space="preserve"> </v>
      </c>
      <c r="G206" s="22">
        <f>女子登録②!Q92</f>
        <v>0</v>
      </c>
      <c r="H206" s="22" t="str">
        <f>女子登録②!P92</f>
        <v xml:space="preserve"> </v>
      </c>
    </row>
    <row r="207" spans="1:8" hidden="1">
      <c r="A207" s="22">
        <f>男子登録②!Q93</f>
        <v>0</v>
      </c>
      <c r="B207" s="22" t="str">
        <f>男子登録②!P93</f>
        <v xml:space="preserve"> </v>
      </c>
      <c r="G207" s="22">
        <f>女子登録②!Q93</f>
        <v>0</v>
      </c>
      <c r="H207" s="22" t="str">
        <f>女子登録②!P93</f>
        <v xml:space="preserve"> </v>
      </c>
    </row>
    <row r="208" spans="1:8" hidden="1">
      <c r="A208" s="22">
        <f>男子登録②!Q94</f>
        <v>0</v>
      </c>
      <c r="B208" s="22" t="str">
        <f>男子登録②!P94</f>
        <v xml:space="preserve"> </v>
      </c>
      <c r="G208" s="22">
        <f>女子登録②!Q94</f>
        <v>0</v>
      </c>
      <c r="H208" s="22" t="str">
        <f>女子登録②!P94</f>
        <v xml:space="preserve"> </v>
      </c>
    </row>
    <row r="209" spans="1:8" hidden="1">
      <c r="A209" s="22">
        <f>男子登録②!Q95</f>
        <v>0</v>
      </c>
      <c r="B209" s="22" t="str">
        <f>男子登録②!P95</f>
        <v xml:space="preserve"> </v>
      </c>
      <c r="G209" s="22">
        <f>女子登録②!Q95</f>
        <v>0</v>
      </c>
      <c r="H209" s="22" t="str">
        <f>女子登録②!P95</f>
        <v xml:space="preserve"> </v>
      </c>
    </row>
    <row r="210" spans="1:8" hidden="1">
      <c r="A210" s="22">
        <f>男子登録②!Q96</f>
        <v>0</v>
      </c>
      <c r="B210" s="22" t="str">
        <f>男子登録②!P96</f>
        <v xml:space="preserve"> </v>
      </c>
      <c r="G210" s="22">
        <f>女子登録②!Q96</f>
        <v>0</v>
      </c>
      <c r="H210" s="22" t="str">
        <f>女子登録②!P96</f>
        <v xml:space="preserve"> </v>
      </c>
    </row>
    <row r="211" spans="1:8" hidden="1">
      <c r="A211" s="22">
        <f>男子登録②!Q97</f>
        <v>0</v>
      </c>
      <c r="B211" s="22" t="str">
        <f>男子登録②!P97</f>
        <v xml:space="preserve"> </v>
      </c>
      <c r="G211" s="22">
        <f>女子登録②!Q97</f>
        <v>0</v>
      </c>
      <c r="H211" s="22" t="str">
        <f>女子登録②!P97</f>
        <v xml:space="preserve"> </v>
      </c>
    </row>
    <row r="212" spans="1:8" hidden="1">
      <c r="A212" s="22">
        <f>男子登録②!Q98</f>
        <v>0</v>
      </c>
      <c r="B212" s="22" t="str">
        <f>男子登録②!P98</f>
        <v xml:space="preserve"> </v>
      </c>
      <c r="G212" s="22">
        <f>女子登録②!Q98</f>
        <v>0</v>
      </c>
      <c r="H212" s="22" t="str">
        <f>女子登録②!P98</f>
        <v xml:space="preserve"> </v>
      </c>
    </row>
    <row r="213" spans="1:8" hidden="1">
      <c r="A213" s="22">
        <f>男子登録②!Q99</f>
        <v>0</v>
      </c>
      <c r="B213" s="22" t="str">
        <f>男子登録②!P99</f>
        <v xml:space="preserve"> </v>
      </c>
      <c r="G213" s="22">
        <f>女子登録②!Q99</f>
        <v>0</v>
      </c>
      <c r="H213" s="22" t="str">
        <f>女子登録②!P99</f>
        <v xml:space="preserve"> </v>
      </c>
    </row>
    <row r="214" spans="1:8" hidden="1">
      <c r="A214" s="22">
        <f>男子登録②!Q100</f>
        <v>0</v>
      </c>
      <c r="B214" s="22" t="str">
        <f>男子登録②!P100</f>
        <v xml:space="preserve"> </v>
      </c>
      <c r="G214" s="22">
        <f>女子登録②!Q100</f>
        <v>0</v>
      </c>
      <c r="H214" s="22" t="str">
        <f>女子登録②!P100</f>
        <v xml:space="preserve"> </v>
      </c>
    </row>
    <row r="215" spans="1:8" hidden="1">
      <c r="A215" s="22">
        <f>男子登録②!Q101</f>
        <v>0</v>
      </c>
      <c r="B215" s="22" t="str">
        <f>男子登録②!P101</f>
        <v xml:space="preserve"> </v>
      </c>
      <c r="G215" s="22">
        <f>女子登録②!Q101</f>
        <v>0</v>
      </c>
      <c r="H215" s="22" t="str">
        <f>女子登録②!P101</f>
        <v xml:space="preserve"> </v>
      </c>
    </row>
  </sheetData>
  <sheetProtection sheet="1" objects="1" scenarios="1"/>
  <mergeCells count="1">
    <mergeCell ref="N1:Q3"/>
  </mergeCells>
  <phoneticPr fontId="1"/>
  <conditionalFormatting sqref="O7:O10">
    <cfRule type="cellIs" dxfId="5" priority="6" operator="greaterThan">
      <formula>5</formula>
    </cfRule>
  </conditionalFormatting>
  <conditionalFormatting sqref="O14">
    <cfRule type="cellIs" dxfId="4" priority="5" operator="greaterThan">
      <formula>5</formula>
    </cfRule>
  </conditionalFormatting>
  <conditionalFormatting sqref="O16:O19">
    <cfRule type="cellIs" dxfId="3" priority="4" operator="greaterThan">
      <formula>5</formula>
    </cfRule>
  </conditionalFormatting>
  <conditionalFormatting sqref="Q7:Q9">
    <cfRule type="cellIs" dxfId="2" priority="3" operator="greaterThan">
      <formula>5</formula>
    </cfRule>
  </conditionalFormatting>
  <conditionalFormatting sqref="Q12">
    <cfRule type="cellIs" dxfId="1" priority="2" operator="greaterThan">
      <formula>5</formula>
    </cfRule>
  </conditionalFormatting>
  <conditionalFormatting sqref="Q14:Q17">
    <cfRule type="cellIs" dxfId="0" priority="1" operator="greaterThan">
      <formula>5</formula>
    </cfRule>
  </conditionalFormatting>
  <dataValidations count="7">
    <dataValidation imeMode="halfAlpha" allowBlank="1" showInputMessage="1" showErrorMessage="1" sqref="F14:F113 L14:L113 D14:D113 D7:D12 J7:J12 J14:J113" xr:uid="{DFF76772-EFA8-43A9-A667-18B2465D220F}"/>
    <dataValidation type="list" allowBlank="1" showInputMessage="1" showErrorMessage="1" sqref="C14:C113" xr:uid="{42307AD9-EB45-42A0-842A-C4AC92B139FF}">
      <formula1>$D$116:$D$128</formula1>
    </dataValidation>
    <dataValidation type="list" allowBlank="1" showInputMessage="1" showErrorMessage="1" sqref="I14:I113" xr:uid="{EF0F377D-950D-4454-8095-0001A6BC7CE4}">
      <formula1>$J$116:$J$126</formula1>
    </dataValidation>
    <dataValidation type="list" allowBlank="1" showInputMessage="1" showErrorMessage="1" sqref="E14:E113" xr:uid="{54A25FDF-3C0C-46B8-88D9-09E924A86D45}">
      <formula1>$F$116:$F$126</formula1>
    </dataValidation>
    <dataValidation type="list" allowBlank="1" showInputMessage="1" showErrorMessage="1" sqref="K14:K113" xr:uid="{F4C3A32D-A77F-4A0C-A9E0-638B976D55F5}">
      <formula1>$L$116:$L$126</formula1>
    </dataValidation>
    <dataValidation type="list" allowBlank="1" showInputMessage="1" showErrorMessage="1" sqref="B7:B12 B14:B113" xr:uid="{40C2590A-774A-4F48-826B-C87017048E73}">
      <formula1>$B$116:$B$215</formula1>
    </dataValidation>
    <dataValidation type="list" allowBlank="1" showInputMessage="1" showErrorMessage="1" sqref="H7:H12 H14:H113" xr:uid="{3ED69F3A-A23D-4096-8C5F-476C18B9B007}">
      <formula1>$H$116:$H$215</formula1>
    </dataValidation>
  </dataValidations>
  <pageMargins left="0.70866141732283472" right="0.70866141732283472" top="0.55118110236220474" bottom="0.35433070866141736" header="0" footer="0"/>
  <pageSetup paperSize="9" orientation="portrait" horizontalDpi="4294967294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CD04-8B57-42F9-8243-CA80B2B41ACA}">
  <sheetPr>
    <tabColor rgb="FFFF0000"/>
  </sheetPr>
  <dimension ref="A1:F109"/>
  <sheetViews>
    <sheetView showZeros="0" zoomScaleNormal="100" zoomScaleSheetLayoutView="100" workbookViewId="0">
      <selection activeCell="E28" sqref="E28"/>
    </sheetView>
  </sheetViews>
  <sheetFormatPr defaultRowHeight="18"/>
  <cols>
    <col min="1" max="6" width="13.83203125" customWidth="1"/>
  </cols>
  <sheetData>
    <row r="1" spans="1:6">
      <c r="A1" s="482" t="s">
        <v>1327</v>
      </c>
      <c r="B1" s="482"/>
      <c r="C1" s="482"/>
      <c r="D1" s="482"/>
      <c r="E1" s="482"/>
      <c r="F1" s="482"/>
    </row>
    <row r="2" spans="1:6" ht="15" customHeight="1">
      <c r="A2" s="211" t="s">
        <v>1361</v>
      </c>
      <c r="B2" s="483">
        <f>はじめに!D4</f>
        <v>0</v>
      </c>
      <c r="C2" s="484"/>
      <c r="D2" s="146" t="s">
        <v>1328</v>
      </c>
      <c r="E2" s="147">
        <f>入力シート③!G1</f>
        <v>0</v>
      </c>
      <c r="F2" s="148">
        <f>入力シート③!I1</f>
        <v>0</v>
      </c>
    </row>
    <row r="3" spans="1:6" ht="15" customHeight="1">
      <c r="A3" s="212" t="s">
        <v>1362</v>
      </c>
      <c r="B3" s="485" t="str">
        <f>はじめに!D6&amp;" "&amp;はじめに!E6</f>
        <v xml:space="preserve"> </v>
      </c>
      <c r="C3" s="486"/>
      <c r="D3" s="149" t="s">
        <v>1329</v>
      </c>
      <c r="E3" s="150">
        <f>入力シート③!H1</f>
        <v>0</v>
      </c>
      <c r="F3" s="151">
        <f>入力シート③!J1</f>
        <v>0</v>
      </c>
    </row>
    <row r="4" spans="1:6" ht="15" customHeight="1">
      <c r="A4" s="213" t="s">
        <v>1363</v>
      </c>
      <c r="B4" s="487" t="str">
        <f>はじめに!D7&amp;" "&amp;はじめに!E7</f>
        <v xml:space="preserve"> </v>
      </c>
      <c r="C4" s="488"/>
      <c r="D4" s="489" t="s">
        <v>1330</v>
      </c>
      <c r="E4" s="490"/>
      <c r="F4" s="152">
        <f>入力シート③!D1</f>
        <v>0</v>
      </c>
    </row>
    <row r="5" spans="1:6" ht="8.15" customHeight="1">
      <c r="A5" s="481"/>
      <c r="B5" s="481"/>
      <c r="C5" s="481"/>
      <c r="D5" s="481"/>
      <c r="E5" s="481"/>
      <c r="F5" s="481"/>
    </row>
    <row r="6" spans="1:6" ht="13" customHeight="1">
      <c r="A6" s="478" t="s">
        <v>1349</v>
      </c>
      <c r="B6" s="479"/>
      <c r="C6" s="480"/>
      <c r="D6" s="478" t="s">
        <v>1350</v>
      </c>
      <c r="E6" s="479"/>
      <c r="F6" s="480"/>
    </row>
    <row r="7" spans="1:6" ht="13" customHeight="1">
      <c r="A7" s="153">
        <f>入力シート③!B7</f>
        <v>0</v>
      </c>
      <c r="B7" s="154">
        <f>入力シート③!B8</f>
        <v>0</v>
      </c>
      <c r="C7" s="155">
        <f>入力シート③!B9</f>
        <v>0</v>
      </c>
      <c r="D7" s="153">
        <f>入力シート③!H7</f>
        <v>0</v>
      </c>
      <c r="E7" s="154">
        <f>入力シート③!H8</f>
        <v>0</v>
      </c>
      <c r="F7" s="155">
        <f>入力シート③!H9</f>
        <v>0</v>
      </c>
    </row>
    <row r="8" spans="1:6" ht="13" customHeight="1" thickBot="1">
      <c r="A8" s="156">
        <f>入力シート③!B10</f>
        <v>0</v>
      </c>
      <c r="B8" s="157">
        <f>入力シート③!B11</f>
        <v>0</v>
      </c>
      <c r="C8" s="158">
        <f>入力シート③!B12</f>
        <v>0</v>
      </c>
      <c r="D8" s="156">
        <f>入力シート③!H10</f>
        <v>0</v>
      </c>
      <c r="E8" s="157">
        <f>入力シート③!H11</f>
        <v>0</v>
      </c>
      <c r="F8" s="158">
        <f>入力シート③!H12</f>
        <v>0</v>
      </c>
    </row>
    <row r="9" spans="1:6" ht="13" customHeight="1" thickTop="1">
      <c r="A9" s="159" t="s">
        <v>1331</v>
      </c>
      <c r="B9" s="160" t="s">
        <v>1332</v>
      </c>
      <c r="C9" s="161" t="s">
        <v>1333</v>
      </c>
      <c r="D9" s="159" t="s">
        <v>1331</v>
      </c>
      <c r="E9" s="160" t="s">
        <v>1332</v>
      </c>
      <c r="F9" s="162" t="s">
        <v>1333</v>
      </c>
    </row>
    <row r="10" spans="1:6" ht="13" customHeight="1">
      <c r="A10" s="163">
        <f>入力シート③!B14</f>
        <v>0</v>
      </c>
      <c r="B10" s="164">
        <f>入力シート③!C14</f>
        <v>0</v>
      </c>
      <c r="C10" s="165">
        <f>入力シート③!E14</f>
        <v>0</v>
      </c>
      <c r="D10" s="163">
        <f>入力シート③!H14</f>
        <v>0</v>
      </c>
      <c r="E10" s="164">
        <f>入力シート③!I14</f>
        <v>0</v>
      </c>
      <c r="F10" s="166">
        <f>入力シート③!K14</f>
        <v>0</v>
      </c>
    </row>
    <row r="11" spans="1:6" ht="13" customHeight="1">
      <c r="A11" s="167">
        <f>入力シート③!B15</f>
        <v>0</v>
      </c>
      <c r="B11" s="168">
        <f>入力シート③!C15</f>
        <v>0</v>
      </c>
      <c r="C11" s="169">
        <f>入力シート③!E15</f>
        <v>0</v>
      </c>
      <c r="D11" s="163">
        <f>入力シート③!H15</f>
        <v>0</v>
      </c>
      <c r="E11" s="168">
        <f>入力シート③!I15</f>
        <v>0</v>
      </c>
      <c r="F11" s="170">
        <f>入力シート③!K15</f>
        <v>0</v>
      </c>
    </row>
    <row r="12" spans="1:6" ht="13" customHeight="1">
      <c r="A12" s="167">
        <f>入力シート③!B16</f>
        <v>0</v>
      </c>
      <c r="B12" s="168">
        <f>入力シート③!C16</f>
        <v>0</v>
      </c>
      <c r="C12" s="169">
        <f>入力シート③!E16</f>
        <v>0</v>
      </c>
      <c r="D12" s="163">
        <f>入力シート③!H16</f>
        <v>0</v>
      </c>
      <c r="E12" s="168">
        <f>入力シート③!I16</f>
        <v>0</v>
      </c>
      <c r="F12" s="170">
        <f>入力シート③!K16</f>
        <v>0</v>
      </c>
    </row>
    <row r="13" spans="1:6" ht="13" customHeight="1">
      <c r="A13" s="167">
        <f>入力シート③!B17</f>
        <v>0</v>
      </c>
      <c r="B13" s="168">
        <f>入力シート③!C17</f>
        <v>0</v>
      </c>
      <c r="C13" s="169">
        <f>入力シート③!E17</f>
        <v>0</v>
      </c>
      <c r="D13" s="163">
        <f>入力シート③!H17</f>
        <v>0</v>
      </c>
      <c r="E13" s="168">
        <f>入力シート③!I17</f>
        <v>0</v>
      </c>
      <c r="F13" s="170">
        <f>入力シート③!K17</f>
        <v>0</v>
      </c>
    </row>
    <row r="14" spans="1:6" ht="13" customHeight="1">
      <c r="A14" s="167">
        <f>入力シート③!B18</f>
        <v>0</v>
      </c>
      <c r="B14" s="168">
        <f>入力シート③!C18</f>
        <v>0</v>
      </c>
      <c r="C14" s="169">
        <f>入力シート③!E18</f>
        <v>0</v>
      </c>
      <c r="D14" s="163">
        <f>入力シート③!H18</f>
        <v>0</v>
      </c>
      <c r="E14" s="168">
        <f>入力シート③!I18</f>
        <v>0</v>
      </c>
      <c r="F14" s="170">
        <f>入力シート③!K18</f>
        <v>0</v>
      </c>
    </row>
    <row r="15" spans="1:6" ht="13" customHeight="1">
      <c r="A15" s="167">
        <f>入力シート③!B19</f>
        <v>0</v>
      </c>
      <c r="B15" s="168">
        <f>入力シート③!C19</f>
        <v>0</v>
      </c>
      <c r="C15" s="169">
        <f>入力シート③!E19</f>
        <v>0</v>
      </c>
      <c r="D15" s="163">
        <f>入力シート③!H19</f>
        <v>0</v>
      </c>
      <c r="E15" s="168">
        <f>入力シート③!I19</f>
        <v>0</v>
      </c>
      <c r="F15" s="170">
        <f>入力シート③!K19</f>
        <v>0</v>
      </c>
    </row>
    <row r="16" spans="1:6" ht="13" customHeight="1">
      <c r="A16" s="167">
        <f>入力シート③!B20</f>
        <v>0</v>
      </c>
      <c r="B16" s="168">
        <f>入力シート③!C20</f>
        <v>0</v>
      </c>
      <c r="C16" s="169">
        <f>入力シート③!E20</f>
        <v>0</v>
      </c>
      <c r="D16" s="163">
        <f>入力シート③!H20</f>
        <v>0</v>
      </c>
      <c r="E16" s="168">
        <f>入力シート③!I20</f>
        <v>0</v>
      </c>
      <c r="F16" s="170">
        <f>入力シート③!K20</f>
        <v>0</v>
      </c>
    </row>
    <row r="17" spans="1:6" ht="13" customHeight="1">
      <c r="A17" s="167">
        <f>入力シート③!B21</f>
        <v>0</v>
      </c>
      <c r="B17" s="168">
        <f>入力シート③!C21</f>
        <v>0</v>
      </c>
      <c r="C17" s="169">
        <f>入力シート③!E21</f>
        <v>0</v>
      </c>
      <c r="D17" s="163">
        <f>入力シート③!H21</f>
        <v>0</v>
      </c>
      <c r="E17" s="168">
        <f>入力シート③!I21</f>
        <v>0</v>
      </c>
      <c r="F17" s="170">
        <f>入力シート③!K21</f>
        <v>0</v>
      </c>
    </row>
    <row r="18" spans="1:6" ht="13" customHeight="1">
      <c r="A18" s="167">
        <f>入力シート③!B22</f>
        <v>0</v>
      </c>
      <c r="B18" s="168">
        <f>入力シート③!C22</f>
        <v>0</v>
      </c>
      <c r="C18" s="169">
        <f>入力シート③!E22</f>
        <v>0</v>
      </c>
      <c r="D18" s="163">
        <f>入力シート③!H22</f>
        <v>0</v>
      </c>
      <c r="E18" s="168">
        <f>入力シート③!I22</f>
        <v>0</v>
      </c>
      <c r="F18" s="170">
        <f>入力シート③!K22</f>
        <v>0</v>
      </c>
    </row>
    <row r="19" spans="1:6" ht="13" customHeight="1">
      <c r="A19" s="167">
        <f>入力シート③!B23</f>
        <v>0</v>
      </c>
      <c r="B19" s="168">
        <f>入力シート③!C23</f>
        <v>0</v>
      </c>
      <c r="C19" s="169">
        <f>入力シート③!E23</f>
        <v>0</v>
      </c>
      <c r="D19" s="163">
        <f>入力シート③!H23</f>
        <v>0</v>
      </c>
      <c r="E19" s="168">
        <f>入力シート③!I23</f>
        <v>0</v>
      </c>
      <c r="F19" s="170">
        <f>入力シート③!K23</f>
        <v>0</v>
      </c>
    </row>
    <row r="20" spans="1:6" ht="13" customHeight="1">
      <c r="A20" s="167">
        <f>入力シート③!B24</f>
        <v>0</v>
      </c>
      <c r="B20" s="168">
        <f>入力シート③!C24</f>
        <v>0</v>
      </c>
      <c r="C20" s="169">
        <f>入力シート③!E24</f>
        <v>0</v>
      </c>
      <c r="D20" s="163">
        <f>入力シート③!H24</f>
        <v>0</v>
      </c>
      <c r="E20" s="168">
        <f>入力シート③!I24</f>
        <v>0</v>
      </c>
      <c r="F20" s="170">
        <f>入力シート③!K24</f>
        <v>0</v>
      </c>
    </row>
    <row r="21" spans="1:6" ht="13" customHeight="1">
      <c r="A21" s="167">
        <f>入力シート③!B25</f>
        <v>0</v>
      </c>
      <c r="B21" s="168">
        <f>入力シート③!C25</f>
        <v>0</v>
      </c>
      <c r="C21" s="169">
        <f>入力シート③!E25</f>
        <v>0</v>
      </c>
      <c r="D21" s="163">
        <f>入力シート③!H25</f>
        <v>0</v>
      </c>
      <c r="E21" s="168">
        <f>入力シート③!I25</f>
        <v>0</v>
      </c>
      <c r="F21" s="170">
        <f>入力シート③!K25</f>
        <v>0</v>
      </c>
    </row>
    <row r="22" spans="1:6" ht="13" customHeight="1">
      <c r="A22" s="167">
        <f>入力シート③!B26</f>
        <v>0</v>
      </c>
      <c r="B22" s="168">
        <f>入力シート③!C26</f>
        <v>0</v>
      </c>
      <c r="C22" s="169">
        <f>入力シート③!E26</f>
        <v>0</v>
      </c>
      <c r="D22" s="163">
        <f>入力シート③!H26</f>
        <v>0</v>
      </c>
      <c r="E22" s="168">
        <f>入力シート③!I26</f>
        <v>0</v>
      </c>
      <c r="F22" s="170">
        <f>入力シート③!K26</f>
        <v>0</v>
      </c>
    </row>
    <row r="23" spans="1:6" ht="13" customHeight="1">
      <c r="A23" s="167">
        <f>入力シート③!B27</f>
        <v>0</v>
      </c>
      <c r="B23" s="168">
        <f>入力シート③!C27</f>
        <v>0</v>
      </c>
      <c r="C23" s="169">
        <f>入力シート③!E27</f>
        <v>0</v>
      </c>
      <c r="D23" s="163">
        <f>入力シート③!H27</f>
        <v>0</v>
      </c>
      <c r="E23" s="168">
        <f>入力シート③!I27</f>
        <v>0</v>
      </c>
      <c r="F23" s="170">
        <f>入力シート③!K27</f>
        <v>0</v>
      </c>
    </row>
    <row r="24" spans="1:6" ht="13" customHeight="1">
      <c r="A24" s="167">
        <f>入力シート③!B28</f>
        <v>0</v>
      </c>
      <c r="B24" s="168">
        <f>入力シート③!C28</f>
        <v>0</v>
      </c>
      <c r="C24" s="169">
        <f>入力シート③!E28</f>
        <v>0</v>
      </c>
      <c r="D24" s="163">
        <f>入力シート③!H28</f>
        <v>0</v>
      </c>
      <c r="E24" s="168">
        <f>入力シート③!I28</f>
        <v>0</v>
      </c>
      <c r="F24" s="170">
        <f>入力シート③!K28</f>
        <v>0</v>
      </c>
    </row>
    <row r="25" spans="1:6" ht="13" customHeight="1">
      <c r="A25" s="167">
        <f>入力シート③!B29</f>
        <v>0</v>
      </c>
      <c r="B25" s="168">
        <f>入力シート③!C29</f>
        <v>0</v>
      </c>
      <c r="C25" s="169">
        <f>入力シート③!E29</f>
        <v>0</v>
      </c>
      <c r="D25" s="163">
        <f>入力シート③!H29</f>
        <v>0</v>
      </c>
      <c r="E25" s="168">
        <f>入力シート③!I29</f>
        <v>0</v>
      </c>
      <c r="F25" s="170">
        <f>入力シート③!K29</f>
        <v>0</v>
      </c>
    </row>
    <row r="26" spans="1:6" ht="13" customHeight="1">
      <c r="A26" s="167">
        <f>入力シート③!B30</f>
        <v>0</v>
      </c>
      <c r="B26" s="168">
        <f>入力シート③!C30</f>
        <v>0</v>
      </c>
      <c r="C26" s="169">
        <f>入力シート③!E30</f>
        <v>0</v>
      </c>
      <c r="D26" s="163">
        <f>入力シート③!H30</f>
        <v>0</v>
      </c>
      <c r="E26" s="168">
        <f>入力シート③!I30</f>
        <v>0</v>
      </c>
      <c r="F26" s="170">
        <f>入力シート③!K30</f>
        <v>0</v>
      </c>
    </row>
    <row r="27" spans="1:6" ht="13" customHeight="1">
      <c r="A27" s="167">
        <f>入力シート③!B31</f>
        <v>0</v>
      </c>
      <c r="B27" s="168">
        <f>入力シート③!C31</f>
        <v>0</v>
      </c>
      <c r="C27" s="169">
        <f>入力シート③!E31</f>
        <v>0</v>
      </c>
      <c r="D27" s="163">
        <f>入力シート③!H31</f>
        <v>0</v>
      </c>
      <c r="E27" s="168">
        <f>入力シート③!I31</f>
        <v>0</v>
      </c>
      <c r="F27" s="170">
        <f>入力シート③!K31</f>
        <v>0</v>
      </c>
    </row>
    <row r="28" spans="1:6" ht="13" customHeight="1">
      <c r="A28" s="167">
        <f>入力シート③!B32</f>
        <v>0</v>
      </c>
      <c r="B28" s="168">
        <f>入力シート③!C32</f>
        <v>0</v>
      </c>
      <c r="C28" s="169">
        <f>入力シート③!E32</f>
        <v>0</v>
      </c>
      <c r="D28" s="163">
        <f>入力シート③!H32</f>
        <v>0</v>
      </c>
      <c r="E28" s="168">
        <f>入力シート③!I32</f>
        <v>0</v>
      </c>
      <c r="F28" s="170">
        <f>入力シート③!K32</f>
        <v>0</v>
      </c>
    </row>
    <row r="29" spans="1:6" ht="13" customHeight="1">
      <c r="A29" s="167">
        <f>入力シート③!B33</f>
        <v>0</v>
      </c>
      <c r="B29" s="168">
        <f>入力シート③!C33</f>
        <v>0</v>
      </c>
      <c r="C29" s="169">
        <f>入力シート③!E33</f>
        <v>0</v>
      </c>
      <c r="D29" s="163">
        <f>入力シート③!H33</f>
        <v>0</v>
      </c>
      <c r="E29" s="168">
        <f>入力シート③!I33</f>
        <v>0</v>
      </c>
      <c r="F29" s="170">
        <f>入力シート③!K33</f>
        <v>0</v>
      </c>
    </row>
    <row r="30" spans="1:6" ht="13" customHeight="1">
      <c r="A30" s="167">
        <f>入力シート③!B34</f>
        <v>0</v>
      </c>
      <c r="B30" s="168">
        <f>入力シート③!C34</f>
        <v>0</v>
      </c>
      <c r="C30" s="169">
        <f>入力シート③!E34</f>
        <v>0</v>
      </c>
      <c r="D30" s="163">
        <f>入力シート③!H34</f>
        <v>0</v>
      </c>
      <c r="E30" s="168">
        <f>入力シート③!I34</f>
        <v>0</v>
      </c>
      <c r="F30" s="170">
        <f>入力シート③!K34</f>
        <v>0</v>
      </c>
    </row>
    <row r="31" spans="1:6" ht="13" customHeight="1">
      <c r="A31" s="167">
        <f>入力シート③!B35</f>
        <v>0</v>
      </c>
      <c r="B31" s="168">
        <f>入力シート③!C35</f>
        <v>0</v>
      </c>
      <c r="C31" s="169">
        <f>入力シート③!E35</f>
        <v>0</v>
      </c>
      <c r="D31" s="163">
        <f>入力シート③!H35</f>
        <v>0</v>
      </c>
      <c r="E31" s="168">
        <f>入力シート③!I35</f>
        <v>0</v>
      </c>
      <c r="F31" s="170">
        <f>入力シート③!K35</f>
        <v>0</v>
      </c>
    </row>
    <row r="32" spans="1:6" ht="13" customHeight="1">
      <c r="A32" s="167">
        <f>入力シート③!B36</f>
        <v>0</v>
      </c>
      <c r="B32" s="168">
        <f>入力シート③!C36</f>
        <v>0</v>
      </c>
      <c r="C32" s="169">
        <f>入力シート③!E36</f>
        <v>0</v>
      </c>
      <c r="D32" s="163">
        <f>入力シート③!H36</f>
        <v>0</v>
      </c>
      <c r="E32" s="168">
        <f>入力シート③!I36</f>
        <v>0</v>
      </c>
      <c r="F32" s="170">
        <f>入力シート③!K36</f>
        <v>0</v>
      </c>
    </row>
    <row r="33" spans="1:6" ht="13" customHeight="1">
      <c r="A33" s="167">
        <f>入力シート③!B37</f>
        <v>0</v>
      </c>
      <c r="B33" s="168">
        <f>入力シート③!C37</f>
        <v>0</v>
      </c>
      <c r="C33" s="169">
        <f>入力シート③!E37</f>
        <v>0</v>
      </c>
      <c r="D33" s="163">
        <f>入力シート③!H37</f>
        <v>0</v>
      </c>
      <c r="E33" s="168">
        <f>入力シート③!I37</f>
        <v>0</v>
      </c>
      <c r="F33" s="170">
        <f>入力シート③!K37</f>
        <v>0</v>
      </c>
    </row>
    <row r="34" spans="1:6" ht="13" customHeight="1">
      <c r="A34" s="167">
        <f>入力シート③!B38</f>
        <v>0</v>
      </c>
      <c r="B34" s="168">
        <f>入力シート③!C38</f>
        <v>0</v>
      </c>
      <c r="C34" s="169">
        <f>入力シート③!E38</f>
        <v>0</v>
      </c>
      <c r="D34" s="163">
        <f>入力シート③!H38</f>
        <v>0</v>
      </c>
      <c r="E34" s="168">
        <f>入力シート③!I38</f>
        <v>0</v>
      </c>
      <c r="F34" s="170">
        <f>入力シート③!K38</f>
        <v>0</v>
      </c>
    </row>
    <row r="35" spans="1:6" ht="13" customHeight="1">
      <c r="A35" s="167">
        <f>入力シート③!B39</f>
        <v>0</v>
      </c>
      <c r="B35" s="168">
        <f>入力シート③!C39</f>
        <v>0</v>
      </c>
      <c r="C35" s="169">
        <f>入力シート③!E39</f>
        <v>0</v>
      </c>
      <c r="D35" s="163">
        <f>入力シート③!H39</f>
        <v>0</v>
      </c>
      <c r="E35" s="168">
        <f>入力シート③!I39</f>
        <v>0</v>
      </c>
      <c r="F35" s="170">
        <f>入力シート③!K39</f>
        <v>0</v>
      </c>
    </row>
    <row r="36" spans="1:6" ht="13" customHeight="1">
      <c r="A36" s="167">
        <f>入力シート③!B40</f>
        <v>0</v>
      </c>
      <c r="B36" s="168">
        <f>入力シート③!C40</f>
        <v>0</v>
      </c>
      <c r="C36" s="169">
        <f>入力シート③!E40</f>
        <v>0</v>
      </c>
      <c r="D36" s="163">
        <f>入力シート③!H40</f>
        <v>0</v>
      </c>
      <c r="E36" s="168">
        <f>入力シート③!I40</f>
        <v>0</v>
      </c>
      <c r="F36" s="170">
        <f>入力シート③!K40</f>
        <v>0</v>
      </c>
    </row>
    <row r="37" spans="1:6" ht="13" customHeight="1">
      <c r="A37" s="167">
        <f>入力シート③!B41</f>
        <v>0</v>
      </c>
      <c r="B37" s="168">
        <f>入力シート③!C41</f>
        <v>0</v>
      </c>
      <c r="C37" s="169">
        <f>入力シート③!E41</f>
        <v>0</v>
      </c>
      <c r="D37" s="163">
        <f>入力シート③!H41</f>
        <v>0</v>
      </c>
      <c r="E37" s="168">
        <f>入力シート③!I41</f>
        <v>0</v>
      </c>
      <c r="F37" s="170">
        <f>入力シート③!K41</f>
        <v>0</v>
      </c>
    </row>
    <row r="38" spans="1:6" ht="13" customHeight="1">
      <c r="A38" s="167">
        <f>入力シート③!B42</f>
        <v>0</v>
      </c>
      <c r="B38" s="168">
        <f>入力シート③!C42</f>
        <v>0</v>
      </c>
      <c r="C38" s="169">
        <f>入力シート③!E42</f>
        <v>0</v>
      </c>
      <c r="D38" s="163">
        <f>入力シート③!H42</f>
        <v>0</v>
      </c>
      <c r="E38" s="168">
        <f>入力シート③!I42</f>
        <v>0</v>
      </c>
      <c r="F38" s="170">
        <f>入力シート③!K42</f>
        <v>0</v>
      </c>
    </row>
    <row r="39" spans="1:6" ht="13" customHeight="1">
      <c r="A39" s="167">
        <f>入力シート③!B43</f>
        <v>0</v>
      </c>
      <c r="B39" s="168">
        <f>入力シート③!C43</f>
        <v>0</v>
      </c>
      <c r="C39" s="169">
        <f>入力シート③!E43</f>
        <v>0</v>
      </c>
      <c r="D39" s="163">
        <f>入力シート③!H43</f>
        <v>0</v>
      </c>
      <c r="E39" s="168">
        <f>入力シート③!I43</f>
        <v>0</v>
      </c>
      <c r="F39" s="170">
        <f>入力シート③!K43</f>
        <v>0</v>
      </c>
    </row>
    <row r="40" spans="1:6" ht="13" customHeight="1">
      <c r="A40" s="167">
        <f>入力シート③!B44</f>
        <v>0</v>
      </c>
      <c r="B40" s="168">
        <f>入力シート③!C44</f>
        <v>0</v>
      </c>
      <c r="C40" s="169">
        <f>入力シート③!E44</f>
        <v>0</v>
      </c>
      <c r="D40" s="163">
        <f>入力シート③!H44</f>
        <v>0</v>
      </c>
      <c r="E40" s="168">
        <f>入力シート③!I44</f>
        <v>0</v>
      </c>
      <c r="F40" s="170">
        <f>入力シート③!K44</f>
        <v>0</v>
      </c>
    </row>
    <row r="41" spans="1:6" ht="13" customHeight="1">
      <c r="A41" s="167">
        <f>入力シート③!B45</f>
        <v>0</v>
      </c>
      <c r="B41" s="168">
        <f>入力シート③!C45</f>
        <v>0</v>
      </c>
      <c r="C41" s="169">
        <f>入力シート③!E45</f>
        <v>0</v>
      </c>
      <c r="D41" s="163">
        <f>入力シート③!H45</f>
        <v>0</v>
      </c>
      <c r="E41" s="168">
        <f>入力シート③!I45</f>
        <v>0</v>
      </c>
      <c r="F41" s="170">
        <f>入力シート③!K45</f>
        <v>0</v>
      </c>
    </row>
    <row r="42" spans="1:6" ht="13" customHeight="1">
      <c r="A42" s="167">
        <f>入力シート③!B46</f>
        <v>0</v>
      </c>
      <c r="B42" s="168">
        <f>入力シート③!C46</f>
        <v>0</v>
      </c>
      <c r="C42" s="169">
        <f>入力シート③!E46</f>
        <v>0</v>
      </c>
      <c r="D42" s="163">
        <f>入力シート③!H46</f>
        <v>0</v>
      </c>
      <c r="E42" s="168">
        <f>入力シート③!I46</f>
        <v>0</v>
      </c>
      <c r="F42" s="170">
        <f>入力シート③!K46</f>
        <v>0</v>
      </c>
    </row>
    <row r="43" spans="1:6" ht="13" customHeight="1">
      <c r="A43" s="167">
        <f>入力シート③!B47</f>
        <v>0</v>
      </c>
      <c r="B43" s="168">
        <f>入力シート③!C47</f>
        <v>0</v>
      </c>
      <c r="C43" s="169">
        <f>入力シート③!E47</f>
        <v>0</v>
      </c>
      <c r="D43" s="163">
        <f>入力シート③!H47</f>
        <v>0</v>
      </c>
      <c r="E43" s="168">
        <f>入力シート③!I47</f>
        <v>0</v>
      </c>
      <c r="F43" s="170">
        <f>入力シート③!K47</f>
        <v>0</v>
      </c>
    </row>
    <row r="44" spans="1:6" ht="13" customHeight="1">
      <c r="A44" s="167">
        <f>入力シート③!B48</f>
        <v>0</v>
      </c>
      <c r="B44" s="168">
        <f>入力シート③!C48</f>
        <v>0</v>
      </c>
      <c r="C44" s="169">
        <f>入力シート③!E48</f>
        <v>0</v>
      </c>
      <c r="D44" s="163">
        <f>入力シート③!H48</f>
        <v>0</v>
      </c>
      <c r="E44" s="168">
        <f>入力シート③!I48</f>
        <v>0</v>
      </c>
      <c r="F44" s="170">
        <f>入力シート③!K48</f>
        <v>0</v>
      </c>
    </row>
    <row r="45" spans="1:6" ht="13" customHeight="1">
      <c r="A45" s="167">
        <f>入力シート③!B49</f>
        <v>0</v>
      </c>
      <c r="B45" s="168">
        <f>入力シート③!C49</f>
        <v>0</v>
      </c>
      <c r="C45" s="169">
        <f>入力シート③!E49</f>
        <v>0</v>
      </c>
      <c r="D45" s="163">
        <f>入力シート③!H49</f>
        <v>0</v>
      </c>
      <c r="E45" s="168">
        <f>入力シート③!I49</f>
        <v>0</v>
      </c>
      <c r="F45" s="170">
        <f>入力シート③!K49</f>
        <v>0</v>
      </c>
    </row>
    <row r="46" spans="1:6" ht="13" customHeight="1">
      <c r="A46" s="167">
        <f>入力シート③!B50</f>
        <v>0</v>
      </c>
      <c r="B46" s="168">
        <f>入力シート③!C50</f>
        <v>0</v>
      </c>
      <c r="C46" s="169">
        <f>入力シート③!E50</f>
        <v>0</v>
      </c>
      <c r="D46" s="163">
        <f>入力シート③!H50</f>
        <v>0</v>
      </c>
      <c r="E46" s="168">
        <f>入力シート③!I50</f>
        <v>0</v>
      </c>
      <c r="F46" s="170">
        <f>入力シート③!K50</f>
        <v>0</v>
      </c>
    </row>
    <row r="47" spans="1:6" ht="13" customHeight="1">
      <c r="A47" s="167">
        <f>入力シート③!B51</f>
        <v>0</v>
      </c>
      <c r="B47" s="168">
        <f>入力シート③!C51</f>
        <v>0</v>
      </c>
      <c r="C47" s="169">
        <f>入力シート③!E51</f>
        <v>0</v>
      </c>
      <c r="D47" s="163">
        <f>入力シート③!H51</f>
        <v>0</v>
      </c>
      <c r="E47" s="168">
        <f>入力シート③!I51</f>
        <v>0</v>
      </c>
      <c r="F47" s="170">
        <f>入力シート③!K51</f>
        <v>0</v>
      </c>
    </row>
    <row r="48" spans="1:6" ht="13" customHeight="1">
      <c r="A48" s="167">
        <f>入力シート③!B52</f>
        <v>0</v>
      </c>
      <c r="B48" s="168">
        <f>入力シート③!C52</f>
        <v>0</v>
      </c>
      <c r="C48" s="169">
        <f>入力シート③!E52</f>
        <v>0</v>
      </c>
      <c r="D48" s="163">
        <f>入力シート③!H52</f>
        <v>0</v>
      </c>
      <c r="E48" s="168">
        <f>入力シート③!I52</f>
        <v>0</v>
      </c>
      <c r="F48" s="170">
        <f>入力シート③!K52</f>
        <v>0</v>
      </c>
    </row>
    <row r="49" spans="1:6" ht="13" customHeight="1">
      <c r="A49" s="167">
        <f>入力シート③!B53</f>
        <v>0</v>
      </c>
      <c r="B49" s="168">
        <f>入力シート③!C53</f>
        <v>0</v>
      </c>
      <c r="C49" s="169">
        <f>入力シート③!E53</f>
        <v>0</v>
      </c>
      <c r="D49" s="163">
        <f>入力シート③!H53</f>
        <v>0</v>
      </c>
      <c r="E49" s="168">
        <f>入力シート③!I53</f>
        <v>0</v>
      </c>
      <c r="F49" s="170">
        <f>入力シート③!K53</f>
        <v>0</v>
      </c>
    </row>
    <row r="50" spans="1:6" ht="13" customHeight="1">
      <c r="A50" s="167">
        <f>入力シート③!B54</f>
        <v>0</v>
      </c>
      <c r="B50" s="168">
        <f>入力シート③!C54</f>
        <v>0</v>
      </c>
      <c r="C50" s="169">
        <f>入力シート③!E54</f>
        <v>0</v>
      </c>
      <c r="D50" s="163">
        <f>入力シート③!H54</f>
        <v>0</v>
      </c>
      <c r="E50" s="168">
        <f>入力シート③!I54</f>
        <v>0</v>
      </c>
      <c r="F50" s="170">
        <f>入力シート③!K54</f>
        <v>0</v>
      </c>
    </row>
    <row r="51" spans="1:6" ht="13" customHeight="1">
      <c r="A51" s="167">
        <f>入力シート③!B55</f>
        <v>0</v>
      </c>
      <c r="B51" s="168">
        <f>入力シート③!C55</f>
        <v>0</v>
      </c>
      <c r="C51" s="169">
        <f>入力シート③!E55</f>
        <v>0</v>
      </c>
      <c r="D51" s="163">
        <f>入力シート③!H55</f>
        <v>0</v>
      </c>
      <c r="E51" s="168">
        <f>入力シート③!I55</f>
        <v>0</v>
      </c>
      <c r="F51" s="170">
        <f>入力シート③!K55</f>
        <v>0</v>
      </c>
    </row>
    <row r="52" spans="1:6" ht="13" customHeight="1">
      <c r="A52" s="167">
        <f>入力シート③!B56</f>
        <v>0</v>
      </c>
      <c r="B52" s="168">
        <f>入力シート③!C56</f>
        <v>0</v>
      </c>
      <c r="C52" s="169">
        <f>入力シート③!E56</f>
        <v>0</v>
      </c>
      <c r="D52" s="163">
        <f>入力シート③!H56</f>
        <v>0</v>
      </c>
      <c r="E52" s="168">
        <f>入力シート③!I56</f>
        <v>0</v>
      </c>
      <c r="F52" s="170">
        <f>入力シート③!K56</f>
        <v>0</v>
      </c>
    </row>
    <row r="53" spans="1:6" ht="13" customHeight="1">
      <c r="A53" s="167">
        <f>入力シート③!B57</f>
        <v>0</v>
      </c>
      <c r="B53" s="168">
        <f>入力シート③!C57</f>
        <v>0</v>
      </c>
      <c r="C53" s="169">
        <f>入力シート③!E57</f>
        <v>0</v>
      </c>
      <c r="D53" s="163">
        <f>入力シート③!H57</f>
        <v>0</v>
      </c>
      <c r="E53" s="168">
        <f>入力シート③!I57</f>
        <v>0</v>
      </c>
      <c r="F53" s="170">
        <f>入力シート③!K57</f>
        <v>0</v>
      </c>
    </row>
    <row r="54" spans="1:6" ht="13" customHeight="1">
      <c r="A54" s="167">
        <f>入力シート③!B58</f>
        <v>0</v>
      </c>
      <c r="B54" s="168">
        <f>入力シート③!C58</f>
        <v>0</v>
      </c>
      <c r="C54" s="169">
        <f>入力シート③!E58</f>
        <v>0</v>
      </c>
      <c r="D54" s="163">
        <f>入力シート③!H58</f>
        <v>0</v>
      </c>
      <c r="E54" s="168">
        <f>入力シート③!I58</f>
        <v>0</v>
      </c>
      <c r="F54" s="170">
        <f>入力シート③!K58</f>
        <v>0</v>
      </c>
    </row>
    <row r="55" spans="1:6" ht="13" customHeight="1">
      <c r="A55" s="167">
        <f>入力シート③!B59</f>
        <v>0</v>
      </c>
      <c r="B55" s="168">
        <f>入力シート③!C59</f>
        <v>0</v>
      </c>
      <c r="C55" s="169">
        <f>入力シート③!E59</f>
        <v>0</v>
      </c>
      <c r="D55" s="163">
        <f>入力シート③!H59</f>
        <v>0</v>
      </c>
      <c r="E55" s="168">
        <f>入力シート③!I59</f>
        <v>0</v>
      </c>
      <c r="F55" s="170">
        <f>入力シート③!K59</f>
        <v>0</v>
      </c>
    </row>
    <row r="56" spans="1:6" ht="13" customHeight="1">
      <c r="A56" s="167">
        <f>入力シート③!B60</f>
        <v>0</v>
      </c>
      <c r="B56" s="168">
        <f>入力シート③!C60</f>
        <v>0</v>
      </c>
      <c r="C56" s="169">
        <f>入力シート③!E60</f>
        <v>0</v>
      </c>
      <c r="D56" s="163">
        <f>入力シート③!H60</f>
        <v>0</v>
      </c>
      <c r="E56" s="168">
        <f>入力シート③!I60</f>
        <v>0</v>
      </c>
      <c r="F56" s="170">
        <f>入力シート③!K60</f>
        <v>0</v>
      </c>
    </row>
    <row r="57" spans="1:6" ht="13" customHeight="1">
      <c r="A57" s="167">
        <f>入力シート③!B61</f>
        <v>0</v>
      </c>
      <c r="B57" s="168">
        <f>入力シート③!C61</f>
        <v>0</v>
      </c>
      <c r="C57" s="169">
        <f>入力シート③!E61</f>
        <v>0</v>
      </c>
      <c r="D57" s="163">
        <f>入力シート③!H61</f>
        <v>0</v>
      </c>
      <c r="E57" s="168">
        <f>入力シート③!I61</f>
        <v>0</v>
      </c>
      <c r="F57" s="170">
        <f>入力シート③!K61</f>
        <v>0</v>
      </c>
    </row>
    <row r="58" spans="1:6" ht="13" customHeight="1">
      <c r="A58" s="167">
        <f>入力シート③!B62</f>
        <v>0</v>
      </c>
      <c r="B58" s="168">
        <f>入力シート③!C62</f>
        <v>0</v>
      </c>
      <c r="C58" s="169">
        <f>入力シート③!E62</f>
        <v>0</v>
      </c>
      <c r="D58" s="163">
        <f>入力シート③!H62</f>
        <v>0</v>
      </c>
      <c r="E58" s="168">
        <f>入力シート③!I62</f>
        <v>0</v>
      </c>
      <c r="F58" s="170">
        <f>入力シート③!K62</f>
        <v>0</v>
      </c>
    </row>
    <row r="59" spans="1:6" ht="13" customHeight="1">
      <c r="A59" s="167">
        <f>入力シート③!B63</f>
        <v>0</v>
      </c>
      <c r="B59" s="168">
        <f>入力シート③!C63</f>
        <v>0</v>
      </c>
      <c r="C59" s="169">
        <f>入力シート③!E63</f>
        <v>0</v>
      </c>
      <c r="D59" s="163">
        <f>入力シート③!H63</f>
        <v>0</v>
      </c>
      <c r="E59" s="168">
        <f>入力シート③!I63</f>
        <v>0</v>
      </c>
      <c r="F59" s="170">
        <f>入力シート③!K63</f>
        <v>0</v>
      </c>
    </row>
    <row r="60" spans="1:6" ht="13" customHeight="1">
      <c r="A60" s="167">
        <f>入力シート③!B64</f>
        <v>0</v>
      </c>
      <c r="B60" s="168">
        <f>入力シート③!C64</f>
        <v>0</v>
      </c>
      <c r="C60" s="169">
        <f>入力シート③!E64</f>
        <v>0</v>
      </c>
      <c r="D60" s="163">
        <f>入力シート③!H64</f>
        <v>0</v>
      </c>
      <c r="E60" s="168">
        <f>入力シート③!I64</f>
        <v>0</v>
      </c>
      <c r="F60" s="170">
        <f>入力シート③!K64</f>
        <v>0</v>
      </c>
    </row>
    <row r="61" spans="1:6" ht="13" customHeight="1">
      <c r="A61" s="167">
        <f>入力シート③!B65</f>
        <v>0</v>
      </c>
      <c r="B61" s="168">
        <f>入力シート③!C65</f>
        <v>0</v>
      </c>
      <c r="C61" s="169">
        <f>入力シート③!E65</f>
        <v>0</v>
      </c>
      <c r="D61" s="163">
        <f>入力シート③!H65</f>
        <v>0</v>
      </c>
      <c r="E61" s="168">
        <f>入力シート③!I65</f>
        <v>0</v>
      </c>
      <c r="F61" s="170">
        <f>入力シート③!K65</f>
        <v>0</v>
      </c>
    </row>
    <row r="62" spans="1:6" ht="13" customHeight="1">
      <c r="A62" s="167">
        <f>入力シート③!B66</f>
        <v>0</v>
      </c>
      <c r="B62" s="168">
        <f>入力シート③!C66</f>
        <v>0</v>
      </c>
      <c r="C62" s="169">
        <f>入力シート③!E66</f>
        <v>0</v>
      </c>
      <c r="D62" s="163">
        <f>入力シート③!H66</f>
        <v>0</v>
      </c>
      <c r="E62" s="168">
        <f>入力シート③!I66</f>
        <v>0</v>
      </c>
      <c r="F62" s="170">
        <f>入力シート③!K66</f>
        <v>0</v>
      </c>
    </row>
    <row r="63" spans="1:6" ht="13" customHeight="1">
      <c r="A63" s="167">
        <f>入力シート③!B67</f>
        <v>0</v>
      </c>
      <c r="B63" s="168">
        <f>入力シート③!C67</f>
        <v>0</v>
      </c>
      <c r="C63" s="169">
        <f>入力シート③!E67</f>
        <v>0</v>
      </c>
      <c r="D63" s="163">
        <f>入力シート③!H67</f>
        <v>0</v>
      </c>
      <c r="E63" s="168">
        <f>入力シート③!I67</f>
        <v>0</v>
      </c>
      <c r="F63" s="170">
        <f>入力シート③!K67</f>
        <v>0</v>
      </c>
    </row>
    <row r="64" spans="1:6" ht="13" customHeight="1">
      <c r="A64" s="167">
        <f>入力シート③!B68</f>
        <v>0</v>
      </c>
      <c r="B64" s="168">
        <f>入力シート③!C68</f>
        <v>0</v>
      </c>
      <c r="C64" s="169">
        <f>入力シート③!E68</f>
        <v>0</v>
      </c>
      <c r="D64" s="163">
        <f>入力シート③!H68</f>
        <v>0</v>
      </c>
      <c r="E64" s="168">
        <f>入力シート③!I68</f>
        <v>0</v>
      </c>
      <c r="F64" s="170">
        <f>入力シート③!K68</f>
        <v>0</v>
      </c>
    </row>
    <row r="65" spans="1:6" ht="13" customHeight="1">
      <c r="A65" s="167">
        <f>入力シート③!B69</f>
        <v>0</v>
      </c>
      <c r="B65" s="168">
        <f>入力シート③!C69</f>
        <v>0</v>
      </c>
      <c r="C65" s="169">
        <f>入力シート③!E69</f>
        <v>0</v>
      </c>
      <c r="D65" s="163">
        <f>入力シート③!H69</f>
        <v>0</v>
      </c>
      <c r="E65" s="168">
        <f>入力シート③!I69</f>
        <v>0</v>
      </c>
      <c r="F65" s="170">
        <f>入力シート③!K69</f>
        <v>0</v>
      </c>
    </row>
    <row r="66" spans="1:6" ht="13" customHeight="1">
      <c r="A66" s="167">
        <f>入力シート③!B70</f>
        <v>0</v>
      </c>
      <c r="B66" s="168">
        <f>入力シート③!C70</f>
        <v>0</v>
      </c>
      <c r="C66" s="169">
        <f>入力シート③!E70</f>
        <v>0</v>
      </c>
      <c r="D66" s="163">
        <f>入力シート③!H70</f>
        <v>0</v>
      </c>
      <c r="E66" s="168">
        <f>入力シート③!I70</f>
        <v>0</v>
      </c>
      <c r="F66" s="170">
        <f>入力シート③!K70</f>
        <v>0</v>
      </c>
    </row>
    <row r="67" spans="1:6" ht="13" customHeight="1">
      <c r="A67" s="167">
        <f>入力シート③!B71</f>
        <v>0</v>
      </c>
      <c r="B67" s="168">
        <f>入力シート③!C71</f>
        <v>0</v>
      </c>
      <c r="C67" s="169">
        <f>入力シート③!E71</f>
        <v>0</v>
      </c>
      <c r="D67" s="163">
        <f>入力シート③!H71</f>
        <v>0</v>
      </c>
      <c r="E67" s="168">
        <f>入力シート③!I71</f>
        <v>0</v>
      </c>
      <c r="F67" s="170">
        <f>入力シート③!K71</f>
        <v>0</v>
      </c>
    </row>
    <row r="68" spans="1:6" ht="13" customHeight="1">
      <c r="A68" s="167">
        <f>入力シート③!B72</f>
        <v>0</v>
      </c>
      <c r="B68" s="168">
        <f>入力シート③!C72</f>
        <v>0</v>
      </c>
      <c r="C68" s="169">
        <f>入力シート③!E72</f>
        <v>0</v>
      </c>
      <c r="D68" s="163">
        <f>入力シート③!H72</f>
        <v>0</v>
      </c>
      <c r="E68" s="168">
        <f>入力シート③!I72</f>
        <v>0</v>
      </c>
      <c r="F68" s="170">
        <f>入力シート③!K72</f>
        <v>0</v>
      </c>
    </row>
    <row r="69" spans="1:6" ht="13" customHeight="1">
      <c r="A69" s="167">
        <f>入力シート③!B73</f>
        <v>0</v>
      </c>
      <c r="B69" s="168">
        <f>入力シート③!C73</f>
        <v>0</v>
      </c>
      <c r="C69" s="169">
        <f>入力シート③!E73</f>
        <v>0</v>
      </c>
      <c r="D69" s="163">
        <f>入力シート③!H73</f>
        <v>0</v>
      </c>
      <c r="E69" s="168">
        <f>入力シート③!I73</f>
        <v>0</v>
      </c>
      <c r="F69" s="170">
        <f>入力シート③!K73</f>
        <v>0</v>
      </c>
    </row>
    <row r="70" spans="1:6" ht="13" customHeight="1">
      <c r="A70" s="167">
        <f>入力シート③!B74</f>
        <v>0</v>
      </c>
      <c r="B70" s="168">
        <f>入力シート③!C74</f>
        <v>0</v>
      </c>
      <c r="C70" s="169">
        <f>入力シート③!E74</f>
        <v>0</v>
      </c>
      <c r="D70" s="163">
        <f>入力シート③!H74</f>
        <v>0</v>
      </c>
      <c r="E70" s="168">
        <f>入力シート③!I74</f>
        <v>0</v>
      </c>
      <c r="F70" s="170">
        <f>入力シート③!K74</f>
        <v>0</v>
      </c>
    </row>
    <row r="71" spans="1:6" ht="13" customHeight="1">
      <c r="A71" s="167">
        <f>入力シート③!B75</f>
        <v>0</v>
      </c>
      <c r="B71" s="168">
        <f>入力シート③!C75</f>
        <v>0</v>
      </c>
      <c r="C71" s="169">
        <f>入力シート③!E75</f>
        <v>0</v>
      </c>
      <c r="D71" s="163">
        <f>入力シート③!H75</f>
        <v>0</v>
      </c>
      <c r="E71" s="168">
        <f>入力シート③!I75</f>
        <v>0</v>
      </c>
      <c r="F71" s="170">
        <f>入力シート③!K75</f>
        <v>0</v>
      </c>
    </row>
    <row r="72" spans="1:6" ht="13" customHeight="1">
      <c r="A72" s="167">
        <f>入力シート③!B76</f>
        <v>0</v>
      </c>
      <c r="B72" s="168">
        <f>入力シート③!C76</f>
        <v>0</v>
      </c>
      <c r="C72" s="169">
        <f>入力シート③!E76</f>
        <v>0</v>
      </c>
      <c r="D72" s="163">
        <f>入力シート③!H76</f>
        <v>0</v>
      </c>
      <c r="E72" s="168">
        <f>入力シート③!I76</f>
        <v>0</v>
      </c>
      <c r="F72" s="170">
        <f>入力シート③!K76</f>
        <v>0</v>
      </c>
    </row>
    <row r="73" spans="1:6" ht="13" customHeight="1">
      <c r="A73" s="167">
        <f>入力シート③!B77</f>
        <v>0</v>
      </c>
      <c r="B73" s="168">
        <f>入力シート③!C77</f>
        <v>0</v>
      </c>
      <c r="C73" s="169">
        <f>入力シート③!E77</f>
        <v>0</v>
      </c>
      <c r="D73" s="163">
        <f>入力シート③!H77</f>
        <v>0</v>
      </c>
      <c r="E73" s="168">
        <f>入力シート③!I77</f>
        <v>0</v>
      </c>
      <c r="F73" s="170">
        <f>入力シート③!K77</f>
        <v>0</v>
      </c>
    </row>
    <row r="74" spans="1:6" ht="13" customHeight="1">
      <c r="A74" s="167">
        <f>入力シート③!B78</f>
        <v>0</v>
      </c>
      <c r="B74" s="168">
        <f>入力シート③!C78</f>
        <v>0</v>
      </c>
      <c r="C74" s="169">
        <f>入力シート③!E78</f>
        <v>0</v>
      </c>
      <c r="D74" s="163">
        <f>入力シート③!H78</f>
        <v>0</v>
      </c>
      <c r="E74" s="168">
        <f>入力シート③!I78</f>
        <v>0</v>
      </c>
      <c r="F74" s="170">
        <f>入力シート③!K78</f>
        <v>0</v>
      </c>
    </row>
    <row r="75" spans="1:6" ht="13" customHeight="1">
      <c r="A75" s="167">
        <f>入力シート③!B79</f>
        <v>0</v>
      </c>
      <c r="B75" s="168">
        <f>入力シート③!C79</f>
        <v>0</v>
      </c>
      <c r="C75" s="169">
        <f>入力シート③!E79</f>
        <v>0</v>
      </c>
      <c r="D75" s="163">
        <f>入力シート③!H79</f>
        <v>0</v>
      </c>
      <c r="E75" s="168">
        <f>入力シート③!I79</f>
        <v>0</v>
      </c>
      <c r="F75" s="170">
        <f>入力シート③!K79</f>
        <v>0</v>
      </c>
    </row>
    <row r="76" spans="1:6" ht="13" customHeight="1">
      <c r="A76" s="167">
        <f>入力シート③!B80</f>
        <v>0</v>
      </c>
      <c r="B76" s="168">
        <f>入力シート③!C80</f>
        <v>0</v>
      </c>
      <c r="C76" s="169">
        <f>入力シート③!E80</f>
        <v>0</v>
      </c>
      <c r="D76" s="163">
        <f>入力シート③!H80</f>
        <v>0</v>
      </c>
      <c r="E76" s="168">
        <f>入力シート③!I80</f>
        <v>0</v>
      </c>
      <c r="F76" s="170">
        <f>入力シート③!K80</f>
        <v>0</v>
      </c>
    </row>
    <row r="77" spans="1:6" ht="13" customHeight="1">
      <c r="A77" s="167">
        <f>入力シート③!B81</f>
        <v>0</v>
      </c>
      <c r="B77" s="168">
        <f>入力シート③!C81</f>
        <v>0</v>
      </c>
      <c r="C77" s="169">
        <f>入力シート③!E81</f>
        <v>0</v>
      </c>
      <c r="D77" s="163">
        <f>入力シート③!H81</f>
        <v>0</v>
      </c>
      <c r="E77" s="168">
        <f>入力シート③!I81</f>
        <v>0</v>
      </c>
      <c r="F77" s="170">
        <f>入力シート③!K81</f>
        <v>0</v>
      </c>
    </row>
    <row r="78" spans="1:6" ht="13" customHeight="1">
      <c r="A78" s="167">
        <f>入力シート③!B82</f>
        <v>0</v>
      </c>
      <c r="B78" s="168">
        <f>入力シート③!C82</f>
        <v>0</v>
      </c>
      <c r="C78" s="169">
        <f>入力シート③!E82</f>
        <v>0</v>
      </c>
      <c r="D78" s="163">
        <f>入力シート③!H82</f>
        <v>0</v>
      </c>
      <c r="E78" s="168">
        <f>入力シート③!I82</f>
        <v>0</v>
      </c>
      <c r="F78" s="170">
        <f>入力シート③!K82</f>
        <v>0</v>
      </c>
    </row>
    <row r="79" spans="1:6" ht="13" customHeight="1">
      <c r="A79" s="167">
        <f>入力シート③!B83</f>
        <v>0</v>
      </c>
      <c r="B79" s="168">
        <f>入力シート③!C83</f>
        <v>0</v>
      </c>
      <c r="C79" s="169">
        <f>入力シート③!E83</f>
        <v>0</v>
      </c>
      <c r="D79" s="163">
        <f>入力シート③!H83</f>
        <v>0</v>
      </c>
      <c r="E79" s="168">
        <f>入力シート③!I83</f>
        <v>0</v>
      </c>
      <c r="F79" s="170">
        <f>入力シート③!K83</f>
        <v>0</v>
      </c>
    </row>
    <row r="80" spans="1:6" ht="13" customHeight="1">
      <c r="A80" s="167">
        <f>入力シート③!B84</f>
        <v>0</v>
      </c>
      <c r="B80" s="168">
        <f>入力シート③!C84</f>
        <v>0</v>
      </c>
      <c r="C80" s="169">
        <f>入力シート③!E84</f>
        <v>0</v>
      </c>
      <c r="D80" s="163">
        <f>入力シート③!H84</f>
        <v>0</v>
      </c>
      <c r="E80" s="168">
        <f>入力シート③!I84</f>
        <v>0</v>
      </c>
      <c r="F80" s="170">
        <f>入力シート③!K84</f>
        <v>0</v>
      </c>
    </row>
    <row r="81" spans="1:6" ht="13" customHeight="1">
      <c r="A81" s="167">
        <f>入力シート③!B85</f>
        <v>0</v>
      </c>
      <c r="B81" s="168">
        <f>入力シート③!C85</f>
        <v>0</v>
      </c>
      <c r="C81" s="169">
        <f>入力シート③!E85</f>
        <v>0</v>
      </c>
      <c r="D81" s="163">
        <f>入力シート③!H85</f>
        <v>0</v>
      </c>
      <c r="E81" s="168">
        <f>入力シート③!I85</f>
        <v>0</v>
      </c>
      <c r="F81" s="170">
        <f>入力シート③!K85</f>
        <v>0</v>
      </c>
    </row>
    <row r="82" spans="1:6" ht="13" customHeight="1">
      <c r="A82" s="167">
        <f>入力シート③!B86</f>
        <v>0</v>
      </c>
      <c r="B82" s="168">
        <f>入力シート③!C86</f>
        <v>0</v>
      </c>
      <c r="C82" s="169">
        <f>入力シート③!E86</f>
        <v>0</v>
      </c>
      <c r="D82" s="163">
        <f>入力シート③!H86</f>
        <v>0</v>
      </c>
      <c r="E82" s="168">
        <f>入力シート③!I86</f>
        <v>0</v>
      </c>
      <c r="F82" s="170">
        <f>入力シート③!K86</f>
        <v>0</v>
      </c>
    </row>
    <row r="83" spans="1:6" ht="13" customHeight="1">
      <c r="A83" s="167">
        <f>入力シート③!B87</f>
        <v>0</v>
      </c>
      <c r="B83" s="168">
        <f>入力シート③!C87</f>
        <v>0</v>
      </c>
      <c r="C83" s="169">
        <f>入力シート③!E87</f>
        <v>0</v>
      </c>
      <c r="D83" s="163">
        <f>入力シート③!H87</f>
        <v>0</v>
      </c>
      <c r="E83" s="168">
        <f>入力シート③!I87</f>
        <v>0</v>
      </c>
      <c r="F83" s="170">
        <f>入力シート③!K87</f>
        <v>0</v>
      </c>
    </row>
    <row r="84" spans="1:6" ht="13" customHeight="1">
      <c r="A84" s="167">
        <f>入力シート③!B88</f>
        <v>0</v>
      </c>
      <c r="B84" s="168">
        <f>入力シート③!C88</f>
        <v>0</v>
      </c>
      <c r="C84" s="169">
        <f>入力シート③!E88</f>
        <v>0</v>
      </c>
      <c r="D84" s="163">
        <f>入力シート③!H88</f>
        <v>0</v>
      </c>
      <c r="E84" s="168">
        <f>入力シート③!I88</f>
        <v>0</v>
      </c>
      <c r="F84" s="170">
        <f>入力シート③!K88</f>
        <v>0</v>
      </c>
    </row>
    <row r="85" spans="1:6" ht="13" customHeight="1">
      <c r="A85" s="167">
        <f>入力シート③!B89</f>
        <v>0</v>
      </c>
      <c r="B85" s="168">
        <f>入力シート③!C89</f>
        <v>0</v>
      </c>
      <c r="C85" s="169">
        <f>入力シート③!E89</f>
        <v>0</v>
      </c>
      <c r="D85" s="163">
        <f>入力シート③!H89</f>
        <v>0</v>
      </c>
      <c r="E85" s="168">
        <f>入力シート③!I89</f>
        <v>0</v>
      </c>
      <c r="F85" s="170">
        <f>入力シート③!K89</f>
        <v>0</v>
      </c>
    </row>
    <row r="86" spans="1:6" ht="13" customHeight="1">
      <c r="A86" s="167">
        <f>入力シート③!B90</f>
        <v>0</v>
      </c>
      <c r="B86" s="168">
        <f>入力シート③!C90</f>
        <v>0</v>
      </c>
      <c r="C86" s="169">
        <f>入力シート③!E90</f>
        <v>0</v>
      </c>
      <c r="D86" s="163">
        <f>入力シート③!H90</f>
        <v>0</v>
      </c>
      <c r="E86" s="168">
        <f>入力シート③!I90</f>
        <v>0</v>
      </c>
      <c r="F86" s="170">
        <f>入力シート③!K90</f>
        <v>0</v>
      </c>
    </row>
    <row r="87" spans="1:6" ht="13" customHeight="1">
      <c r="A87" s="167">
        <f>入力シート③!B91</f>
        <v>0</v>
      </c>
      <c r="B87" s="168">
        <f>入力シート③!C91</f>
        <v>0</v>
      </c>
      <c r="C87" s="169">
        <f>入力シート③!E91</f>
        <v>0</v>
      </c>
      <c r="D87" s="163">
        <f>入力シート③!H91</f>
        <v>0</v>
      </c>
      <c r="E87" s="168">
        <f>入力シート③!I91</f>
        <v>0</v>
      </c>
      <c r="F87" s="170">
        <f>入力シート③!K91</f>
        <v>0</v>
      </c>
    </row>
    <row r="88" spans="1:6" ht="13" customHeight="1">
      <c r="A88" s="167">
        <f>入力シート③!B92</f>
        <v>0</v>
      </c>
      <c r="B88" s="168">
        <f>入力シート③!C92</f>
        <v>0</v>
      </c>
      <c r="C88" s="169">
        <f>入力シート③!E92</f>
        <v>0</v>
      </c>
      <c r="D88" s="163">
        <f>入力シート③!H92</f>
        <v>0</v>
      </c>
      <c r="E88" s="168">
        <f>入力シート③!I92</f>
        <v>0</v>
      </c>
      <c r="F88" s="170">
        <f>入力シート③!K92</f>
        <v>0</v>
      </c>
    </row>
    <row r="89" spans="1:6" ht="13" customHeight="1">
      <c r="A89" s="167">
        <f>入力シート③!B93</f>
        <v>0</v>
      </c>
      <c r="B89" s="168">
        <f>入力シート③!C93</f>
        <v>0</v>
      </c>
      <c r="C89" s="169">
        <f>入力シート③!E93</f>
        <v>0</v>
      </c>
      <c r="D89" s="163">
        <f>入力シート③!H93</f>
        <v>0</v>
      </c>
      <c r="E89" s="168">
        <f>入力シート③!I93</f>
        <v>0</v>
      </c>
      <c r="F89" s="170">
        <f>入力シート③!K93</f>
        <v>0</v>
      </c>
    </row>
    <row r="90" spans="1:6" ht="13" customHeight="1">
      <c r="A90" s="167">
        <f>入力シート③!B94</f>
        <v>0</v>
      </c>
      <c r="B90" s="168">
        <f>入力シート③!C94</f>
        <v>0</v>
      </c>
      <c r="C90" s="169">
        <f>入力シート③!E94</f>
        <v>0</v>
      </c>
      <c r="D90" s="163">
        <f>入力シート③!H94</f>
        <v>0</v>
      </c>
      <c r="E90" s="168">
        <f>入力シート③!I94</f>
        <v>0</v>
      </c>
      <c r="F90" s="170">
        <f>入力シート③!K94</f>
        <v>0</v>
      </c>
    </row>
    <row r="91" spans="1:6" ht="13" customHeight="1">
      <c r="A91" s="167">
        <f>入力シート③!B95</f>
        <v>0</v>
      </c>
      <c r="B91" s="168">
        <f>入力シート③!C95</f>
        <v>0</v>
      </c>
      <c r="C91" s="169">
        <f>入力シート③!E95</f>
        <v>0</v>
      </c>
      <c r="D91" s="163">
        <f>入力シート③!H95</f>
        <v>0</v>
      </c>
      <c r="E91" s="168">
        <f>入力シート③!I95</f>
        <v>0</v>
      </c>
      <c r="F91" s="170">
        <f>入力シート③!K95</f>
        <v>0</v>
      </c>
    </row>
    <row r="92" spans="1:6" ht="13" customHeight="1">
      <c r="A92" s="167">
        <f>入力シート③!B96</f>
        <v>0</v>
      </c>
      <c r="B92" s="168">
        <f>入力シート③!C96</f>
        <v>0</v>
      </c>
      <c r="C92" s="169">
        <f>入力シート③!E96</f>
        <v>0</v>
      </c>
      <c r="D92" s="163">
        <f>入力シート③!H96</f>
        <v>0</v>
      </c>
      <c r="E92" s="168">
        <f>入力シート③!I96</f>
        <v>0</v>
      </c>
      <c r="F92" s="170">
        <f>入力シート③!K96</f>
        <v>0</v>
      </c>
    </row>
    <row r="93" spans="1:6" ht="13" customHeight="1">
      <c r="A93" s="167">
        <f>入力シート③!B97</f>
        <v>0</v>
      </c>
      <c r="B93" s="168">
        <f>入力シート③!C97</f>
        <v>0</v>
      </c>
      <c r="C93" s="169">
        <f>入力シート③!E97</f>
        <v>0</v>
      </c>
      <c r="D93" s="163">
        <f>入力シート③!H97</f>
        <v>0</v>
      </c>
      <c r="E93" s="168">
        <f>入力シート③!I97</f>
        <v>0</v>
      </c>
      <c r="F93" s="170">
        <f>入力シート③!K97</f>
        <v>0</v>
      </c>
    </row>
    <row r="94" spans="1:6" ht="13" customHeight="1">
      <c r="A94" s="167">
        <f>入力シート③!B98</f>
        <v>0</v>
      </c>
      <c r="B94" s="168">
        <f>入力シート③!C98</f>
        <v>0</v>
      </c>
      <c r="C94" s="169">
        <f>入力シート③!E98</f>
        <v>0</v>
      </c>
      <c r="D94" s="163">
        <f>入力シート③!H98</f>
        <v>0</v>
      </c>
      <c r="E94" s="168">
        <f>入力シート③!I98</f>
        <v>0</v>
      </c>
      <c r="F94" s="170">
        <f>入力シート③!K98</f>
        <v>0</v>
      </c>
    </row>
    <row r="95" spans="1:6" ht="13" customHeight="1">
      <c r="A95" s="167">
        <f>入力シート③!B99</f>
        <v>0</v>
      </c>
      <c r="B95" s="168">
        <f>入力シート③!C99</f>
        <v>0</v>
      </c>
      <c r="C95" s="169">
        <f>入力シート③!E99</f>
        <v>0</v>
      </c>
      <c r="D95" s="163">
        <f>入力シート③!H99</f>
        <v>0</v>
      </c>
      <c r="E95" s="168">
        <f>入力シート③!I99</f>
        <v>0</v>
      </c>
      <c r="F95" s="170">
        <f>入力シート③!K99</f>
        <v>0</v>
      </c>
    </row>
    <row r="96" spans="1:6" ht="13" customHeight="1">
      <c r="A96" s="167">
        <f>入力シート③!B100</f>
        <v>0</v>
      </c>
      <c r="B96" s="168">
        <f>入力シート③!C100</f>
        <v>0</v>
      </c>
      <c r="C96" s="169">
        <f>入力シート③!E100</f>
        <v>0</v>
      </c>
      <c r="D96" s="163">
        <f>入力シート③!H100</f>
        <v>0</v>
      </c>
      <c r="E96" s="168">
        <f>入力シート③!I100</f>
        <v>0</v>
      </c>
      <c r="F96" s="170">
        <f>入力シート③!K100</f>
        <v>0</v>
      </c>
    </row>
    <row r="97" spans="1:6" ht="13" customHeight="1">
      <c r="A97" s="167">
        <f>入力シート③!B101</f>
        <v>0</v>
      </c>
      <c r="B97" s="168">
        <f>入力シート③!C101</f>
        <v>0</v>
      </c>
      <c r="C97" s="169">
        <f>入力シート③!E101</f>
        <v>0</v>
      </c>
      <c r="D97" s="163">
        <f>入力シート③!H101</f>
        <v>0</v>
      </c>
      <c r="E97" s="168">
        <f>入力シート③!I101</f>
        <v>0</v>
      </c>
      <c r="F97" s="170">
        <f>入力シート③!K101</f>
        <v>0</v>
      </c>
    </row>
    <row r="98" spans="1:6" ht="13" customHeight="1">
      <c r="A98" s="167">
        <f>入力シート③!B102</f>
        <v>0</v>
      </c>
      <c r="B98" s="168">
        <f>入力シート③!C102</f>
        <v>0</v>
      </c>
      <c r="C98" s="169">
        <f>入力シート③!E102</f>
        <v>0</v>
      </c>
      <c r="D98" s="163">
        <f>入力シート③!H102</f>
        <v>0</v>
      </c>
      <c r="E98" s="168">
        <f>入力シート③!I102</f>
        <v>0</v>
      </c>
      <c r="F98" s="170">
        <f>入力シート③!K102</f>
        <v>0</v>
      </c>
    </row>
    <row r="99" spans="1:6" ht="13" customHeight="1">
      <c r="A99" s="167">
        <f>入力シート③!B103</f>
        <v>0</v>
      </c>
      <c r="B99" s="168">
        <f>入力シート③!C103</f>
        <v>0</v>
      </c>
      <c r="C99" s="169">
        <f>入力シート③!E103</f>
        <v>0</v>
      </c>
      <c r="D99" s="163">
        <f>入力シート③!H103</f>
        <v>0</v>
      </c>
      <c r="E99" s="168">
        <f>入力シート③!I103</f>
        <v>0</v>
      </c>
      <c r="F99" s="170">
        <f>入力シート③!K103</f>
        <v>0</v>
      </c>
    </row>
    <row r="100" spans="1:6" ht="13" customHeight="1">
      <c r="A100" s="167">
        <f>入力シート③!B104</f>
        <v>0</v>
      </c>
      <c r="B100" s="168">
        <f>入力シート③!C104</f>
        <v>0</v>
      </c>
      <c r="C100" s="169">
        <f>入力シート③!E104</f>
        <v>0</v>
      </c>
      <c r="D100" s="163">
        <f>入力シート③!H104</f>
        <v>0</v>
      </c>
      <c r="E100" s="168">
        <f>入力シート③!I104</f>
        <v>0</v>
      </c>
      <c r="F100" s="170">
        <f>入力シート③!K104</f>
        <v>0</v>
      </c>
    </row>
    <row r="101" spans="1:6" ht="13" customHeight="1">
      <c r="A101" s="167">
        <f>入力シート③!B105</f>
        <v>0</v>
      </c>
      <c r="B101" s="168">
        <f>入力シート③!C105</f>
        <v>0</v>
      </c>
      <c r="C101" s="169">
        <f>入力シート③!E105</f>
        <v>0</v>
      </c>
      <c r="D101" s="163">
        <f>入力シート③!H105</f>
        <v>0</v>
      </c>
      <c r="E101" s="168">
        <f>入力シート③!I105</f>
        <v>0</v>
      </c>
      <c r="F101" s="170">
        <f>入力シート③!K105</f>
        <v>0</v>
      </c>
    </row>
    <row r="102" spans="1:6" ht="13" customHeight="1">
      <c r="A102" s="167">
        <f>入力シート③!B106</f>
        <v>0</v>
      </c>
      <c r="B102" s="168">
        <f>入力シート③!C106</f>
        <v>0</v>
      </c>
      <c r="C102" s="169">
        <f>入力シート③!E106</f>
        <v>0</v>
      </c>
      <c r="D102" s="163">
        <f>入力シート③!H106</f>
        <v>0</v>
      </c>
      <c r="E102" s="168">
        <f>入力シート③!I106</f>
        <v>0</v>
      </c>
      <c r="F102" s="170">
        <f>入力シート③!K106</f>
        <v>0</v>
      </c>
    </row>
    <row r="103" spans="1:6" ht="13" customHeight="1">
      <c r="A103" s="167">
        <f>入力シート③!B107</f>
        <v>0</v>
      </c>
      <c r="B103" s="168">
        <f>入力シート③!C107</f>
        <v>0</v>
      </c>
      <c r="C103" s="169">
        <f>入力シート③!E107</f>
        <v>0</v>
      </c>
      <c r="D103" s="163">
        <f>入力シート③!H107</f>
        <v>0</v>
      </c>
      <c r="E103" s="168">
        <f>入力シート③!I107</f>
        <v>0</v>
      </c>
      <c r="F103" s="170">
        <f>入力シート③!K107</f>
        <v>0</v>
      </c>
    </row>
    <row r="104" spans="1:6" ht="13" customHeight="1">
      <c r="A104" s="167">
        <f>入力シート③!B108</f>
        <v>0</v>
      </c>
      <c r="B104" s="168">
        <f>入力シート③!C108</f>
        <v>0</v>
      </c>
      <c r="C104" s="169">
        <f>入力シート③!E108</f>
        <v>0</v>
      </c>
      <c r="D104" s="163">
        <f>入力シート③!H108</f>
        <v>0</v>
      </c>
      <c r="E104" s="168">
        <f>入力シート③!I108</f>
        <v>0</v>
      </c>
      <c r="F104" s="170">
        <f>入力シート③!K108</f>
        <v>0</v>
      </c>
    </row>
    <row r="105" spans="1:6" ht="13" customHeight="1">
      <c r="A105" s="167">
        <f>入力シート③!B109</f>
        <v>0</v>
      </c>
      <c r="B105" s="168">
        <f>入力シート③!C109</f>
        <v>0</v>
      </c>
      <c r="C105" s="169">
        <f>入力シート③!E109</f>
        <v>0</v>
      </c>
      <c r="D105" s="163">
        <f>入力シート③!H109</f>
        <v>0</v>
      </c>
      <c r="E105" s="168">
        <f>入力シート③!I109</f>
        <v>0</v>
      </c>
      <c r="F105" s="170">
        <f>入力シート③!K109</f>
        <v>0</v>
      </c>
    </row>
    <row r="106" spans="1:6" ht="13" customHeight="1">
      <c r="A106" s="167">
        <f>入力シート③!B110</f>
        <v>0</v>
      </c>
      <c r="B106" s="168">
        <f>入力シート③!C110</f>
        <v>0</v>
      </c>
      <c r="C106" s="169">
        <f>入力シート③!E110</f>
        <v>0</v>
      </c>
      <c r="D106" s="163">
        <f>入力シート③!H110</f>
        <v>0</v>
      </c>
      <c r="E106" s="168">
        <f>入力シート③!I110</f>
        <v>0</v>
      </c>
      <c r="F106" s="170">
        <f>入力シート③!K110</f>
        <v>0</v>
      </c>
    </row>
    <row r="107" spans="1:6" ht="13" customHeight="1">
      <c r="A107" s="167">
        <f>入力シート③!B111</f>
        <v>0</v>
      </c>
      <c r="B107" s="168">
        <f>入力シート③!C111</f>
        <v>0</v>
      </c>
      <c r="C107" s="169">
        <f>入力シート③!E111</f>
        <v>0</v>
      </c>
      <c r="D107" s="163">
        <f>入力シート③!H111</f>
        <v>0</v>
      </c>
      <c r="E107" s="168">
        <f>入力シート③!I111</f>
        <v>0</v>
      </c>
      <c r="F107" s="170">
        <f>入力シート③!K111</f>
        <v>0</v>
      </c>
    </row>
    <row r="108" spans="1:6" ht="13" customHeight="1">
      <c r="A108" s="167">
        <f>入力シート③!B112</f>
        <v>0</v>
      </c>
      <c r="B108" s="168">
        <f>入力シート③!C112</f>
        <v>0</v>
      </c>
      <c r="C108" s="169">
        <f>入力シート③!E112</f>
        <v>0</v>
      </c>
      <c r="D108" s="163">
        <f>入力シート③!H112</f>
        <v>0</v>
      </c>
      <c r="E108" s="168">
        <f>入力シート③!I112</f>
        <v>0</v>
      </c>
      <c r="F108" s="170">
        <f>入力シート③!K112</f>
        <v>0</v>
      </c>
    </row>
    <row r="109" spans="1:6" ht="13" customHeight="1">
      <c r="A109" s="171">
        <f>入力シート③!B113</f>
        <v>0</v>
      </c>
      <c r="B109" s="172">
        <f>入力シート③!C113</f>
        <v>0</v>
      </c>
      <c r="C109" s="173">
        <f>入力シート③!E113</f>
        <v>0</v>
      </c>
      <c r="D109" s="171">
        <f>入力シート③!H113</f>
        <v>0</v>
      </c>
      <c r="E109" s="172">
        <f>入力シート③!I113</f>
        <v>0</v>
      </c>
      <c r="F109" s="174">
        <f>入力シート③!K113</f>
        <v>0</v>
      </c>
    </row>
  </sheetData>
  <sheetProtection sheet="1" objects="1" scenarios="1"/>
  <mergeCells count="9">
    <mergeCell ref="A6:C6"/>
    <mergeCell ref="D6:F6"/>
    <mergeCell ref="A5:C5"/>
    <mergeCell ref="D5:F5"/>
    <mergeCell ref="A1:F1"/>
    <mergeCell ref="B2:C2"/>
    <mergeCell ref="B3:C3"/>
    <mergeCell ref="B4:C4"/>
    <mergeCell ref="D4:E4"/>
  </mergeCells>
  <phoneticPr fontId="1"/>
  <dataValidations count="1">
    <dataValidation imeMode="halfAlpha" allowBlank="1" showInputMessage="1" showErrorMessage="1" sqref="B7:C9 E7:F9" xr:uid="{993A6B54-90C1-4946-B706-E1B1E1DA4011}"/>
  </dataValidations>
  <pageMargins left="0.70866141732283472" right="0.31496062992125984" top="0.55118110236220474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376D-9147-43FA-8A3D-81E120634004}">
  <dimension ref="A1:W105"/>
  <sheetViews>
    <sheetView zoomScaleNormal="100" workbookViewId="0">
      <selection activeCell="O4" sqref="O4:P4"/>
    </sheetView>
  </sheetViews>
  <sheetFormatPr defaultRowHeight="18"/>
  <cols>
    <col min="1" max="1" width="7.58203125" style="264" customWidth="1"/>
    <col min="2" max="2" width="12.83203125" style="4" customWidth="1"/>
    <col min="3" max="4" width="10.58203125" style="4" customWidth="1"/>
    <col min="5" max="5" width="9.75" style="4" hidden="1" customWidth="1"/>
    <col min="6" max="6" width="10.58203125" style="4" customWidth="1"/>
    <col min="7" max="7" width="3.75" style="4" customWidth="1"/>
    <col min="8" max="8" width="8.58203125" style="4" hidden="1" customWidth="1"/>
    <col min="9" max="10" width="8.08203125" style="4" hidden="1" customWidth="1"/>
    <col min="11" max="11" width="4.75" style="4" hidden="1" customWidth="1"/>
    <col min="12" max="12" width="7.58203125" style="4" customWidth="1"/>
    <col min="13" max="13" width="12.83203125" style="4" customWidth="1"/>
    <col min="14" max="14" width="10.58203125" style="4" customWidth="1"/>
    <col min="15" max="15" width="10.58203125" style="253" customWidth="1"/>
    <col min="16" max="16" width="9.75" style="253" hidden="1" customWidth="1"/>
    <col min="17" max="17" width="10.58203125" style="253" customWidth="1"/>
    <col min="18" max="18" width="3.6640625" style="4" customWidth="1"/>
    <col min="19" max="19" width="8.25" style="4" hidden="1" customWidth="1"/>
    <col min="20" max="21" width="9.33203125" hidden="1" customWidth="1"/>
    <col min="22" max="22" width="4.75" hidden="1" customWidth="1"/>
  </cols>
  <sheetData>
    <row r="1" spans="1:23" ht="32.5">
      <c r="A1" s="502" t="s">
        <v>1471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</row>
    <row r="2" spans="1:23">
      <c r="A2" s="253"/>
    </row>
    <row r="3" spans="1:23" ht="22.5">
      <c r="A3" s="348" t="s">
        <v>261</v>
      </c>
      <c r="B3" s="507" t="str">
        <f>IF(はじめに!D4="","",はじめに!D4)</f>
        <v/>
      </c>
      <c r="C3" s="508"/>
      <c r="D3" s="508"/>
      <c r="E3" s="508"/>
      <c r="F3" s="509"/>
      <c r="G3" s="266"/>
      <c r="H3" s="267"/>
      <c r="I3" s="267"/>
      <c r="J3" s="267"/>
      <c r="K3" s="267"/>
      <c r="L3" s="253"/>
      <c r="M3" s="352" t="s">
        <v>1422</v>
      </c>
      <c r="N3" s="353">
        <f>入力シート③!G1</f>
        <v>0</v>
      </c>
      <c r="O3" s="496">
        <f>N3*500</f>
        <v>0</v>
      </c>
      <c r="P3" s="497"/>
      <c r="Q3" s="354" t="s">
        <v>1405</v>
      </c>
    </row>
    <row r="4" spans="1:23" ht="22.5">
      <c r="A4" s="349" t="s">
        <v>1406</v>
      </c>
      <c r="B4" s="507" t="str">
        <f>はじめに!D6&amp;"　"&amp;はじめに!E6</f>
        <v>　</v>
      </c>
      <c r="C4" s="508"/>
      <c r="D4" s="508"/>
      <c r="E4" s="508"/>
      <c r="F4" s="509"/>
      <c r="G4" s="266"/>
      <c r="H4" s="267"/>
      <c r="I4" s="267"/>
      <c r="J4" s="267"/>
      <c r="K4" s="267"/>
      <c r="M4" s="355" t="s">
        <v>1423</v>
      </c>
      <c r="N4" s="356">
        <f>入力シート③!H1</f>
        <v>0</v>
      </c>
      <c r="O4" s="498">
        <f>N4*1000</f>
        <v>0</v>
      </c>
      <c r="P4" s="499"/>
      <c r="Q4" s="357" t="s">
        <v>1405</v>
      </c>
    </row>
    <row r="5" spans="1:23" ht="22.5">
      <c r="A5" s="349" t="s">
        <v>1407</v>
      </c>
      <c r="B5" s="507" t="str">
        <f>はじめに!D7&amp;"　"&amp;はじめに!E7</f>
        <v>　</v>
      </c>
      <c r="C5" s="508"/>
      <c r="D5" s="508"/>
      <c r="E5" s="508"/>
      <c r="F5" s="509"/>
      <c r="G5" s="266"/>
      <c r="H5" s="267"/>
      <c r="I5" s="267"/>
      <c r="J5" s="267"/>
      <c r="K5" s="267"/>
      <c r="M5" s="358" t="s">
        <v>1424</v>
      </c>
      <c r="N5" s="359" t="s">
        <v>1408</v>
      </c>
      <c r="O5" s="500">
        <f>O3+O4</f>
        <v>0</v>
      </c>
      <c r="P5" s="501"/>
      <c r="Q5" s="360" t="s">
        <v>1405</v>
      </c>
    </row>
    <row r="6" spans="1:23" ht="22.5">
      <c r="A6" s="505" t="s">
        <v>1416</v>
      </c>
      <c r="B6" s="506"/>
      <c r="C6" s="350" t="s">
        <v>1417</v>
      </c>
      <c r="D6" s="350" t="s">
        <v>1418</v>
      </c>
      <c r="E6" s="350"/>
      <c r="F6" s="350" t="s">
        <v>1419</v>
      </c>
      <c r="G6" s="494"/>
      <c r="H6" s="495"/>
      <c r="I6" s="495"/>
      <c r="J6" s="495"/>
      <c r="K6" s="495"/>
      <c r="M6" s="253"/>
      <c r="N6" s="254"/>
      <c r="O6" s="254"/>
      <c r="Q6" s="255"/>
    </row>
    <row r="7" spans="1:23" ht="22.5">
      <c r="A7" s="503" t="str">
        <f>入力シート③!A2</f>
        <v xml:space="preserve"> </v>
      </c>
      <c r="B7" s="504"/>
      <c r="C7" s="351">
        <f>入力シート③!B2</f>
        <v>0</v>
      </c>
      <c r="D7" s="351">
        <f>入力シート③!C2</f>
        <v>0</v>
      </c>
      <c r="E7" s="351"/>
      <c r="F7" s="351">
        <f>入力シート③!D2</f>
        <v>0</v>
      </c>
      <c r="G7" s="494"/>
      <c r="H7" s="495"/>
      <c r="I7" s="495"/>
      <c r="J7" s="495"/>
      <c r="K7" s="495"/>
      <c r="L7" s="269" t="s">
        <v>1421</v>
      </c>
      <c r="M7" s="253"/>
      <c r="N7" s="254"/>
      <c r="O7" s="254"/>
      <c r="Q7" s="255"/>
    </row>
    <row r="8" spans="1:23" ht="22.5">
      <c r="A8" s="503" t="str">
        <f>入力シート③!A3</f>
        <v xml:space="preserve"> </v>
      </c>
      <c r="B8" s="504"/>
      <c r="C8" s="351">
        <f>入力シート③!B3</f>
        <v>0</v>
      </c>
      <c r="D8" s="351">
        <f>入力シート③!C3</f>
        <v>0</v>
      </c>
      <c r="E8" s="351"/>
      <c r="F8" s="351">
        <f>入力シート③!D3</f>
        <v>0</v>
      </c>
      <c r="G8" s="494"/>
      <c r="H8" s="495"/>
      <c r="I8" s="495"/>
      <c r="J8" s="495"/>
      <c r="K8" s="495"/>
      <c r="L8" s="510"/>
      <c r="M8" s="510"/>
      <c r="N8" s="404"/>
      <c r="O8" s="404"/>
      <c r="P8" s="405"/>
      <c r="Q8" s="406"/>
    </row>
    <row r="9" spans="1:23" ht="22.5">
      <c r="A9" s="503" t="str">
        <f>入力シート③!A4</f>
        <v xml:space="preserve"> </v>
      </c>
      <c r="B9" s="504"/>
      <c r="C9" s="351">
        <f>入力シート③!B4</f>
        <v>0</v>
      </c>
      <c r="D9" s="351">
        <f>入力シート③!C4</f>
        <v>0</v>
      </c>
      <c r="E9" s="351"/>
      <c r="F9" s="351">
        <f>入力シート③!D4</f>
        <v>0</v>
      </c>
      <c r="G9" s="494"/>
      <c r="H9" s="495"/>
      <c r="I9" s="495"/>
      <c r="J9" s="495"/>
      <c r="K9" s="495"/>
      <c r="L9" s="511"/>
      <c r="M9" s="511"/>
      <c r="N9" s="404"/>
      <c r="O9" s="404"/>
      <c r="P9" s="405"/>
      <c r="Q9" s="406"/>
    </row>
    <row r="10" spans="1:23" ht="18.5" thickBot="1">
      <c r="A10" s="253"/>
    </row>
    <row r="11" spans="1:23" ht="18.5" thickBot="1">
      <c r="A11" s="491" t="s">
        <v>1409</v>
      </c>
      <c r="B11" s="492"/>
      <c r="C11" s="492"/>
      <c r="D11" s="492"/>
      <c r="E11" s="492"/>
      <c r="F11" s="492"/>
      <c r="G11" s="492"/>
      <c r="H11" s="492"/>
      <c r="I11" s="492"/>
      <c r="J11" s="270"/>
      <c r="K11" s="271"/>
      <c r="L11" s="491" t="s">
        <v>1410</v>
      </c>
      <c r="M11" s="492"/>
      <c r="N11" s="492"/>
      <c r="O11" s="492"/>
      <c r="P11" s="492"/>
      <c r="Q11" s="492"/>
      <c r="R11" s="492"/>
      <c r="S11" s="492"/>
      <c r="T11" s="493"/>
      <c r="U11" s="368"/>
      <c r="V11" s="369"/>
      <c r="W11" s="256"/>
    </row>
    <row r="12" spans="1:23">
      <c r="A12" s="272" t="s">
        <v>91</v>
      </c>
      <c r="B12" s="273" t="s">
        <v>1411</v>
      </c>
      <c r="C12" s="273" t="s">
        <v>1603</v>
      </c>
      <c r="D12" s="273" t="s">
        <v>1326</v>
      </c>
      <c r="E12" s="273"/>
      <c r="F12" s="273" t="s">
        <v>69</v>
      </c>
      <c r="G12" s="274" t="s">
        <v>1412</v>
      </c>
      <c r="H12" s="273" t="s">
        <v>1413</v>
      </c>
      <c r="I12" s="274" t="s">
        <v>1414</v>
      </c>
      <c r="J12" s="275"/>
      <c r="K12" s="276" t="s">
        <v>1415</v>
      </c>
      <c r="L12" s="277" t="s">
        <v>1420</v>
      </c>
      <c r="M12" s="273" t="s">
        <v>1411</v>
      </c>
      <c r="N12" s="273" t="s">
        <v>1603</v>
      </c>
      <c r="O12" s="273" t="s">
        <v>1326</v>
      </c>
      <c r="P12" s="273"/>
      <c r="Q12" s="273" t="s">
        <v>69</v>
      </c>
      <c r="R12" s="274" t="s">
        <v>1412</v>
      </c>
      <c r="S12" s="273" t="s">
        <v>1413</v>
      </c>
      <c r="T12" s="278" t="s">
        <v>1414</v>
      </c>
      <c r="U12" s="371"/>
      <c r="V12" s="370" t="s">
        <v>1415</v>
      </c>
      <c r="W12" s="256"/>
    </row>
    <row r="13" spans="1:23">
      <c r="A13" s="279" t="str">
        <f>入力シート③!A7</f>
        <v/>
      </c>
      <c r="B13" s="280" t="str">
        <f>IF(入力シート③!B7="","",入力シート③!B7)</f>
        <v/>
      </c>
      <c r="C13" s="281" t="s">
        <v>52</v>
      </c>
      <c r="D13" s="281" t="str">
        <f>IF(入力シート③!D7="","",入力シート③!D7)</f>
        <v/>
      </c>
      <c r="E13" s="282"/>
      <c r="F13" s="281" t="str">
        <f>IF(A13="","",VLOOKUP(A13,男子登録②!$A$2:$F$100,5,0))</f>
        <v/>
      </c>
      <c r="G13" s="283" t="str">
        <f>IF(A13="","",VLOOKUP(A13,男子登録②!$A$2:$F$100,6,1))</f>
        <v/>
      </c>
      <c r="H13" s="284"/>
      <c r="I13" s="285"/>
      <c r="J13" s="286"/>
      <c r="K13" s="287"/>
      <c r="L13" s="288" t="str">
        <f>IF(入力シート③!G7="","",入力シート③!G7)</f>
        <v/>
      </c>
      <c r="M13" s="289" t="str">
        <f>IF(入力シート③!H7="","",入力シート③!H7)</f>
        <v/>
      </c>
      <c r="N13" s="281" t="s">
        <v>52</v>
      </c>
      <c r="O13" s="290" t="str">
        <f>IF(入力シート③!J7="","",入力シート③!J7)</f>
        <v/>
      </c>
      <c r="P13" s="384"/>
      <c r="Q13" s="290" t="str">
        <f>IF(L13="","",VLOOKUP(L13,女子登録②!$A$2:$F$100,5,0))</f>
        <v/>
      </c>
      <c r="R13" s="290" t="str">
        <f>IF(L13="","",VLOOKUP(L13,女子登録②!$A$2:$F$100,6,1))</f>
        <v/>
      </c>
      <c r="S13" s="291"/>
      <c r="T13" s="292"/>
      <c r="U13" s="257"/>
      <c r="V13" s="365"/>
      <c r="W13" s="256"/>
    </row>
    <row r="14" spans="1:23">
      <c r="A14" s="293" t="str">
        <f>入力シート③!A8</f>
        <v/>
      </c>
      <c r="B14" s="294" t="str">
        <f>IF(入力シート③!B8="","",入力シート③!B8)</f>
        <v/>
      </c>
      <c r="C14" s="295" t="s">
        <v>92</v>
      </c>
      <c r="D14" s="296"/>
      <c r="E14" s="297"/>
      <c r="F14" s="295" t="str">
        <f>IF(A14="","",VLOOKUP(A14,男子登録②!$A$2:$F$100,5,0))</f>
        <v/>
      </c>
      <c r="G14" s="298" t="str">
        <f>IF(A14="","",VLOOKUP(A14,男子登録②!$A$2:$F$100,6,1))</f>
        <v/>
      </c>
      <c r="H14" s="299"/>
      <c r="I14" s="300"/>
      <c r="J14" s="301"/>
      <c r="K14" s="302"/>
      <c r="L14" s="303" t="str">
        <f>IF(入力シート③!G8="","",入力シート③!G8)</f>
        <v/>
      </c>
      <c r="M14" s="304" t="str">
        <f>IF(入力シート③!H8="","",入力シート③!H8)</f>
        <v/>
      </c>
      <c r="N14" s="295" t="s">
        <v>52</v>
      </c>
      <c r="O14" s="305"/>
      <c r="P14" s="385"/>
      <c r="Q14" s="306" t="str">
        <f>IF(L14="","",VLOOKUP(L14,女子登録②!$A$2:$F$100,5,0))</f>
        <v/>
      </c>
      <c r="R14" s="306" t="str">
        <f>IF(L14="","",VLOOKUP(L14,女子登録②!$A$2:$F$100,6,1))</f>
        <v/>
      </c>
      <c r="S14" s="307"/>
      <c r="T14" s="308"/>
      <c r="U14" s="258"/>
      <c r="V14" s="259"/>
      <c r="W14" s="256"/>
    </row>
    <row r="15" spans="1:23">
      <c r="A15" s="293" t="str">
        <f>入力シート③!A9</f>
        <v/>
      </c>
      <c r="B15" s="294" t="str">
        <f>IF(入力シート③!B9="","",入力シート③!B9)</f>
        <v/>
      </c>
      <c r="C15" s="295" t="s">
        <v>92</v>
      </c>
      <c r="D15" s="296"/>
      <c r="E15" s="297"/>
      <c r="F15" s="295" t="str">
        <f>IF(A15="","",VLOOKUP(A15,男子登録②!$A$2:$F$100,5,0))</f>
        <v/>
      </c>
      <c r="G15" s="298" t="str">
        <f>IF(A15="","",VLOOKUP(A15,男子登録②!$A$2:$F$100,6,1))</f>
        <v/>
      </c>
      <c r="H15" s="299"/>
      <c r="I15" s="300"/>
      <c r="J15" s="301"/>
      <c r="K15" s="302"/>
      <c r="L15" s="303" t="str">
        <f>IF(入力シート③!G9="","",入力シート③!G9)</f>
        <v/>
      </c>
      <c r="M15" s="304" t="str">
        <f>IF(入力シート③!H9="","",入力シート③!H9)</f>
        <v/>
      </c>
      <c r="N15" s="295" t="s">
        <v>92</v>
      </c>
      <c r="O15" s="305"/>
      <c r="P15" s="386"/>
      <c r="Q15" s="309" t="str">
        <f>IF(L15="","",VLOOKUP(L15,女子登録②!$A$2:$F$100,5,0))</f>
        <v/>
      </c>
      <c r="R15" s="309" t="str">
        <f>IF(L15="","",VLOOKUP(L15,女子登録②!$A$2:$F$100,6,1))</f>
        <v/>
      </c>
      <c r="S15" s="307"/>
      <c r="T15" s="308"/>
      <c r="U15" s="258"/>
      <c r="V15" s="259"/>
      <c r="W15" s="256"/>
    </row>
    <row r="16" spans="1:23">
      <c r="A16" s="293" t="str">
        <f>入力シート③!A10</f>
        <v/>
      </c>
      <c r="B16" s="294" t="str">
        <f>IF(入力シート③!B10="","",入力シート③!B10)</f>
        <v/>
      </c>
      <c r="C16" s="295" t="s">
        <v>92</v>
      </c>
      <c r="D16" s="296"/>
      <c r="E16" s="297"/>
      <c r="F16" s="295" t="str">
        <f>IF(A16="","",VLOOKUP(A16,男子登録②!$A$2:$F$100,5,0))</f>
        <v/>
      </c>
      <c r="G16" s="298" t="str">
        <f>IF(A16="","",VLOOKUP(A16,男子登録②!$A$2:$F$100,6,1))</f>
        <v/>
      </c>
      <c r="H16" s="299"/>
      <c r="I16" s="300"/>
      <c r="J16" s="301"/>
      <c r="K16" s="302"/>
      <c r="L16" s="303" t="str">
        <f>IF(入力シート③!G10="","",入力シート③!G10)</f>
        <v/>
      </c>
      <c r="M16" s="304" t="str">
        <f>IF(入力シート③!H10="","",入力シート③!H10)</f>
        <v/>
      </c>
      <c r="N16" s="295" t="s">
        <v>92</v>
      </c>
      <c r="O16" s="305"/>
      <c r="P16" s="386"/>
      <c r="Q16" s="309" t="str">
        <f>IF(L16="","",VLOOKUP(L16,女子登録②!$A$2:$F$100,5,0))</f>
        <v/>
      </c>
      <c r="R16" s="309" t="str">
        <f>IF(L16="","",VLOOKUP(L16,女子登録②!$A$2:$F$100,6,1))</f>
        <v/>
      </c>
      <c r="S16" s="307"/>
      <c r="T16" s="308"/>
      <c r="U16" s="258"/>
      <c r="V16" s="259"/>
      <c r="W16" s="256"/>
    </row>
    <row r="17" spans="1:23">
      <c r="A17" s="293" t="str">
        <f>入力シート③!A11</f>
        <v/>
      </c>
      <c r="B17" s="294" t="str">
        <f>IF(入力シート③!B11="","",入力シート③!B11)</f>
        <v/>
      </c>
      <c r="C17" s="295" t="s">
        <v>92</v>
      </c>
      <c r="D17" s="296"/>
      <c r="E17" s="297"/>
      <c r="F17" s="295" t="str">
        <f>IF(A17="","",VLOOKUP(A17,男子登録②!$A$2:$F$100,5,0))</f>
        <v/>
      </c>
      <c r="G17" s="298" t="str">
        <f>IF(A17="","",VLOOKUP(A17,男子登録②!$A$2:$F$100,6,1))</f>
        <v/>
      </c>
      <c r="H17" s="299"/>
      <c r="I17" s="300"/>
      <c r="J17" s="301"/>
      <c r="K17" s="302"/>
      <c r="L17" s="303" t="str">
        <f>IF(入力シート③!G11="","",入力シート③!G11)</f>
        <v/>
      </c>
      <c r="M17" s="304" t="str">
        <f>IF(入力シート③!H11="","",入力シート③!H11)</f>
        <v/>
      </c>
      <c r="N17" s="295" t="s">
        <v>92</v>
      </c>
      <c r="O17" s="305"/>
      <c r="P17" s="386"/>
      <c r="Q17" s="309" t="str">
        <f>IF(L17="","",VLOOKUP(L17,女子登録②!$A$2:$F$100,5,0))</f>
        <v/>
      </c>
      <c r="R17" s="309" t="str">
        <f>IF(L17="","",VLOOKUP(L17,女子登録②!$A$2:$F$100,6,1))</f>
        <v/>
      </c>
      <c r="S17" s="307"/>
      <c r="T17" s="308"/>
      <c r="U17" s="258"/>
      <c r="V17" s="259"/>
      <c r="W17" s="256"/>
    </row>
    <row r="18" spans="1:23" ht="18.5" thickBot="1">
      <c r="A18" s="310" t="str">
        <f>入力シート③!A12</f>
        <v/>
      </c>
      <c r="B18" s="311" t="str">
        <f>IF(入力シート③!B12="","",入力シート③!B12)</f>
        <v/>
      </c>
      <c r="C18" s="312" t="s">
        <v>92</v>
      </c>
      <c r="D18" s="313"/>
      <c r="E18" s="314"/>
      <c r="F18" s="312" t="str">
        <f>IF(A18="","",VLOOKUP(A18,男子登録②!$A$2:$F$100,5,0))</f>
        <v/>
      </c>
      <c r="G18" s="315" t="str">
        <f>IF(A18="","",VLOOKUP(A18,男子登録②!$A$2:$F$100,6,1))</f>
        <v/>
      </c>
      <c r="H18" s="316"/>
      <c r="I18" s="317"/>
      <c r="J18" s="318"/>
      <c r="K18" s="319"/>
      <c r="L18" s="320" t="str">
        <f>IF(入力シート③!G12="","",入力シート③!G12)</f>
        <v/>
      </c>
      <c r="M18" s="321" t="str">
        <f>IF(入力シート③!H12="","",入力シート③!H12)</f>
        <v/>
      </c>
      <c r="N18" s="312" t="s">
        <v>92</v>
      </c>
      <c r="O18" s="322"/>
      <c r="P18" s="387"/>
      <c r="Q18" s="323" t="str">
        <f>IF(L18="","",VLOOKUP(L18,女子登録②!$A$2:$F$100,5,0))</f>
        <v/>
      </c>
      <c r="R18" s="364" t="str">
        <f>IF(L18="","",VLOOKUP(L18,女子登録②!$A$2:$F$100,6,1))</f>
        <v/>
      </c>
      <c r="S18" s="366"/>
      <c r="T18" s="347"/>
      <c r="U18" s="260"/>
      <c r="V18" s="367"/>
      <c r="W18" s="256"/>
    </row>
    <row r="19" spans="1:23">
      <c r="A19" s="324" t="str">
        <f>IF(入力シート③!A14="","",入力シート③!A14)</f>
        <v/>
      </c>
      <c r="B19" s="325" t="str">
        <f>IF(入力シート③!B14="","",入力シート③!B14)</f>
        <v/>
      </c>
      <c r="C19" s="326" t="str">
        <f>IF(入力シート③!C14="","",入力シート③!C14)</f>
        <v/>
      </c>
      <c r="D19" s="326" t="str">
        <f>IF(入力シート③!D14="","",入力シート③!D14)</f>
        <v/>
      </c>
      <c r="E19" s="326"/>
      <c r="F19" s="326" t="str">
        <f>IF(A19="","",VLOOKUP(A19,男子登録②!$A$2:$F$100,5,0))</f>
        <v/>
      </c>
      <c r="G19" s="327" t="str">
        <f>IF(A19="","",VLOOKUP(A19,男子登録②!$A$2:$F$100,6,1))</f>
        <v/>
      </c>
      <c r="H19" s="325"/>
      <c r="I19" s="328"/>
      <c r="J19" s="329"/>
      <c r="K19" s="330"/>
      <c r="L19" s="331" t="str">
        <f>IF(入力シート③!G14="","",入力シート③!G14)</f>
        <v/>
      </c>
      <c r="M19" s="332" t="str">
        <f>IF(入力シート③!H14="","",入力シート③!H14)</f>
        <v/>
      </c>
      <c r="N19" s="306" t="str">
        <f>IF(入力シート③!I14="","",入力シート③!I14)</f>
        <v/>
      </c>
      <c r="O19" s="306" t="str">
        <f>IF(入力シート③!J14="","",入力シート③!J14)</f>
        <v/>
      </c>
      <c r="P19" s="306"/>
      <c r="Q19" s="306" t="str">
        <f>IF(L19="","",VLOOKUP(L19,女子登録②!$A$2:$F$100,5,0))</f>
        <v/>
      </c>
      <c r="R19" s="306" t="str">
        <f>IF(L19="","",VLOOKUP(L19,女子登録②!$A$2:$F$100,6,1))</f>
        <v/>
      </c>
      <c r="S19" s="332"/>
      <c r="T19" s="372"/>
      <c r="U19" s="373"/>
      <c r="V19" s="374"/>
      <c r="W19" s="256"/>
    </row>
    <row r="20" spans="1:23">
      <c r="A20" s="293" t="str">
        <f>IF(入力シート③!A15="","",入力シート③!A15)</f>
        <v/>
      </c>
      <c r="B20" s="325" t="str">
        <f>IF(入力シート③!B15="","",入力シート③!B15)</f>
        <v/>
      </c>
      <c r="C20" s="295" t="str">
        <f>IF(入力シート③!C15="","",入力シート③!C15)</f>
        <v/>
      </c>
      <c r="D20" s="295" t="str">
        <f>IF(入力シート③!D15="","",入力シート③!D15)</f>
        <v/>
      </c>
      <c r="E20" s="295"/>
      <c r="F20" s="295" t="str">
        <f>IF(A20="","",VLOOKUP(A20,男子登録②!$A$2:$F$100,5,0))</f>
        <v/>
      </c>
      <c r="G20" s="298" t="str">
        <f>IF(A20="","",VLOOKUP(A20,男子登録②!$A$2:$F$100,6,1))</f>
        <v/>
      </c>
      <c r="H20" s="294"/>
      <c r="I20" s="333"/>
      <c r="J20" s="334"/>
      <c r="K20" s="335"/>
      <c r="L20" s="303" t="str">
        <f>IF(入力シート③!G15="","",入力シート③!G15)</f>
        <v/>
      </c>
      <c r="M20" s="304" t="str">
        <f>IF(入力シート③!H15="","",入力シート③!H15)</f>
        <v/>
      </c>
      <c r="N20" s="309" t="str">
        <f>IF(入力シート③!I15="","",入力シート③!I15)</f>
        <v/>
      </c>
      <c r="O20" s="309" t="str">
        <f>IF(入力シート③!J15="","",入力シート③!J15)</f>
        <v/>
      </c>
      <c r="P20" s="309"/>
      <c r="Q20" s="309" t="str">
        <f>IF(L20="","",VLOOKUP(L20,女子登録②!$A$2:$F$100,5,0))</f>
        <v/>
      </c>
      <c r="R20" s="309" t="str">
        <f>IF(L20="","",VLOOKUP(L20,女子登録②!$A$2:$F$100,6,1))</f>
        <v/>
      </c>
      <c r="S20" s="304"/>
      <c r="T20" s="375"/>
      <c r="U20" s="376"/>
      <c r="V20" s="377"/>
      <c r="W20" s="256"/>
    </row>
    <row r="21" spans="1:23">
      <c r="A21" s="293" t="str">
        <f>IF(入力シート③!A16="","",入力シート③!A16)</f>
        <v/>
      </c>
      <c r="B21" s="325" t="str">
        <f>IF(入力シート③!B16="","",入力シート③!B16)</f>
        <v/>
      </c>
      <c r="C21" s="295" t="str">
        <f>IF(入力シート③!C16="","",入力シート③!C16)</f>
        <v/>
      </c>
      <c r="D21" s="295" t="str">
        <f>IF(入力シート③!D16="","",入力シート③!D16)</f>
        <v/>
      </c>
      <c r="E21" s="295"/>
      <c r="F21" s="295" t="str">
        <f>IF(A21="","",VLOOKUP(A21,男子登録②!$A$2:$F$100,5,0))</f>
        <v/>
      </c>
      <c r="G21" s="298" t="str">
        <f>IF(A21="","",VLOOKUP(A21,男子登録②!$A$2:$F$100,6,1))</f>
        <v/>
      </c>
      <c r="H21" s="294"/>
      <c r="I21" s="333"/>
      <c r="J21" s="334"/>
      <c r="K21" s="335"/>
      <c r="L21" s="303" t="str">
        <f>IF(入力シート③!G16="","",入力シート③!G16)</f>
        <v/>
      </c>
      <c r="M21" s="304" t="str">
        <f>IF(入力シート③!H16="","",入力シート③!H16)</f>
        <v/>
      </c>
      <c r="N21" s="309" t="str">
        <f>IF(入力シート③!I16="","",入力シート③!I16)</f>
        <v/>
      </c>
      <c r="O21" s="309" t="str">
        <f>IF(入力シート③!J16="","",入力シート③!J16)</f>
        <v/>
      </c>
      <c r="P21" s="309"/>
      <c r="Q21" s="309" t="str">
        <f>IF(L21="","",VLOOKUP(L21,女子登録②!$A$2:$F$100,5,0))</f>
        <v/>
      </c>
      <c r="R21" s="309" t="str">
        <f>IF(L21="","",VLOOKUP(L21,女子登録②!$A$2:$F$100,6,1))</f>
        <v/>
      </c>
      <c r="S21" s="304"/>
      <c r="T21" s="375"/>
      <c r="U21" s="376"/>
      <c r="V21" s="377"/>
      <c r="W21" s="256"/>
    </row>
    <row r="22" spans="1:23" ht="15" customHeight="1">
      <c r="A22" s="293" t="str">
        <f>IF(入力シート③!A17="","",入力シート③!A17)</f>
        <v/>
      </c>
      <c r="B22" s="325" t="str">
        <f>IF(入力シート③!B17="","",入力シート③!B17)</f>
        <v/>
      </c>
      <c r="C22" s="295" t="str">
        <f>IF(入力シート③!C17="","",入力シート③!C17)</f>
        <v/>
      </c>
      <c r="D22" s="295" t="str">
        <f>IF(入力シート③!D17="","",入力シート③!D17)</f>
        <v/>
      </c>
      <c r="E22" s="295"/>
      <c r="F22" s="295" t="str">
        <f>IF(A22="","",VLOOKUP(A22,男子登録②!$A$2:$F$100,5,0))</f>
        <v/>
      </c>
      <c r="G22" s="298" t="str">
        <f>IF(A22="","",VLOOKUP(A22,男子登録②!$A$2:$F$100,6,1))</f>
        <v/>
      </c>
      <c r="H22" s="294"/>
      <c r="I22" s="333"/>
      <c r="J22" s="334"/>
      <c r="K22" s="335"/>
      <c r="L22" s="303" t="str">
        <f>IF(入力シート③!G17="","",入力シート③!G17)</f>
        <v/>
      </c>
      <c r="M22" s="304" t="str">
        <f>IF(入力シート③!H17="","",入力シート③!H17)</f>
        <v/>
      </c>
      <c r="N22" s="309" t="str">
        <f>IF(入力シート③!I17="","",入力シート③!I17)</f>
        <v/>
      </c>
      <c r="O22" s="309" t="str">
        <f>IF(入力シート③!J17="","",入力シート③!J17)</f>
        <v/>
      </c>
      <c r="P22" s="309"/>
      <c r="Q22" s="309" t="str">
        <f>IF(L22="","",VLOOKUP(L22,女子登録②!$A$2:$F$100,5,0))</f>
        <v/>
      </c>
      <c r="R22" s="309" t="str">
        <f>IF(L22="","",VLOOKUP(L22,女子登録②!$A$2:$F$100,6,1))</f>
        <v/>
      </c>
      <c r="S22" s="304"/>
      <c r="T22" s="375"/>
      <c r="U22" s="376"/>
      <c r="V22" s="377"/>
      <c r="W22" s="256"/>
    </row>
    <row r="23" spans="1:23" ht="15" customHeight="1">
      <c r="A23" s="293" t="str">
        <f>IF(入力シート③!A18="","",入力シート③!A18)</f>
        <v/>
      </c>
      <c r="B23" s="325" t="str">
        <f>IF(入力シート③!B18="","",入力シート③!B18)</f>
        <v/>
      </c>
      <c r="C23" s="295" t="str">
        <f>IF(入力シート③!C18="","",入力シート③!C18)</f>
        <v/>
      </c>
      <c r="D23" s="295" t="str">
        <f>IF(入力シート③!D18="","",入力シート③!D18)</f>
        <v/>
      </c>
      <c r="E23" s="295"/>
      <c r="F23" s="295" t="str">
        <f>IF(A23="","",VLOOKUP(A23,男子登録②!$A$2:$F$100,5,0))</f>
        <v/>
      </c>
      <c r="G23" s="298" t="str">
        <f>IF(A23="","",VLOOKUP(A23,男子登録②!$A$2:$F$100,6,1))</f>
        <v/>
      </c>
      <c r="H23" s="294"/>
      <c r="I23" s="333"/>
      <c r="J23" s="334"/>
      <c r="K23" s="335"/>
      <c r="L23" s="303" t="str">
        <f>IF(入力シート③!G18="","",入力シート③!G18)</f>
        <v/>
      </c>
      <c r="M23" s="304" t="str">
        <f>IF(入力シート③!H18="","",入力シート③!H18)</f>
        <v/>
      </c>
      <c r="N23" s="309" t="str">
        <f>IF(入力シート③!I18="","",入力シート③!I18)</f>
        <v/>
      </c>
      <c r="O23" s="309" t="str">
        <f>IF(入力シート③!J18="","",入力シート③!J18)</f>
        <v/>
      </c>
      <c r="P23" s="309"/>
      <c r="Q23" s="309" t="str">
        <f>IF(L23="","",VLOOKUP(L23,女子登録②!$A$2:$F$100,5,0))</f>
        <v/>
      </c>
      <c r="R23" s="309" t="str">
        <f>IF(L23="","",VLOOKUP(L23,女子登録②!$A$2:$F$100,6,1))</f>
        <v/>
      </c>
      <c r="S23" s="304"/>
      <c r="T23" s="375"/>
      <c r="U23" s="376"/>
      <c r="V23" s="377"/>
      <c r="W23" s="256"/>
    </row>
    <row r="24" spans="1:23" ht="15" customHeight="1">
      <c r="A24" s="293" t="str">
        <f>IF(入力シート③!A19="","",入力シート③!A19)</f>
        <v/>
      </c>
      <c r="B24" s="325" t="str">
        <f>IF(入力シート③!B19="","",入力シート③!B19)</f>
        <v/>
      </c>
      <c r="C24" s="295" t="str">
        <f>IF(入力シート③!C19="","",入力シート③!C19)</f>
        <v/>
      </c>
      <c r="D24" s="295" t="str">
        <f>IF(入力シート③!D19="","",入力シート③!D19)</f>
        <v/>
      </c>
      <c r="E24" s="295"/>
      <c r="F24" s="295" t="str">
        <f>IF(A24="","",VLOOKUP(A24,男子登録②!$A$2:$F$100,5,0))</f>
        <v/>
      </c>
      <c r="G24" s="298" t="str">
        <f>IF(A24="","",VLOOKUP(A24,男子登録②!$A$2:$F$100,6,1))</f>
        <v/>
      </c>
      <c r="H24" s="294"/>
      <c r="I24" s="333"/>
      <c r="J24" s="334"/>
      <c r="K24" s="335"/>
      <c r="L24" s="303" t="str">
        <f>IF(入力シート③!G19="","",入力シート③!G19)</f>
        <v/>
      </c>
      <c r="M24" s="304" t="str">
        <f>IF(入力シート③!H19="","",入力シート③!H19)</f>
        <v/>
      </c>
      <c r="N24" s="309" t="str">
        <f>IF(入力シート③!I19="","",入力シート③!I19)</f>
        <v/>
      </c>
      <c r="O24" s="309" t="str">
        <f>IF(入力シート③!J19="","",入力シート③!J19)</f>
        <v/>
      </c>
      <c r="P24" s="309"/>
      <c r="Q24" s="309" t="str">
        <f>IF(L24="","",VLOOKUP(L24,女子登録②!$A$2:$F$100,5,0))</f>
        <v/>
      </c>
      <c r="R24" s="309" t="str">
        <f>IF(L24="","",VLOOKUP(L24,女子登録②!$A$2:$F$100,6,1))</f>
        <v/>
      </c>
      <c r="S24" s="304"/>
      <c r="T24" s="375"/>
      <c r="U24" s="376"/>
      <c r="V24" s="377"/>
      <c r="W24" s="256"/>
    </row>
    <row r="25" spans="1:23" ht="15" customHeight="1">
      <c r="A25" s="293" t="str">
        <f>IF(入力シート③!A20="","",入力シート③!A20)</f>
        <v/>
      </c>
      <c r="B25" s="325" t="str">
        <f>IF(入力シート③!B20="","",入力シート③!B20)</f>
        <v/>
      </c>
      <c r="C25" s="295" t="str">
        <f>IF(入力シート③!C20="","",入力シート③!C20)</f>
        <v/>
      </c>
      <c r="D25" s="295" t="str">
        <f>IF(入力シート③!D20="","",入力シート③!D20)</f>
        <v/>
      </c>
      <c r="E25" s="295"/>
      <c r="F25" s="295" t="str">
        <f>IF(A25="","",VLOOKUP(A25,男子登録②!$A$2:$F$100,5,0))</f>
        <v/>
      </c>
      <c r="G25" s="298" t="str">
        <f>IF(A25="","",VLOOKUP(A25,男子登録②!$A$2:$F$100,6,1))</f>
        <v/>
      </c>
      <c r="H25" s="294"/>
      <c r="I25" s="333"/>
      <c r="J25" s="334"/>
      <c r="K25" s="335"/>
      <c r="L25" s="303" t="str">
        <f>IF(入力シート③!G20="","",入力シート③!G20)</f>
        <v/>
      </c>
      <c r="M25" s="304" t="str">
        <f>IF(入力シート③!H20="","",入力シート③!H20)</f>
        <v/>
      </c>
      <c r="N25" s="309" t="str">
        <f>IF(入力シート③!I20="","",入力シート③!I20)</f>
        <v/>
      </c>
      <c r="O25" s="309" t="str">
        <f>IF(入力シート③!J20="","",入力シート③!J20)</f>
        <v/>
      </c>
      <c r="P25" s="309"/>
      <c r="Q25" s="309" t="str">
        <f>IF(L25="","",VLOOKUP(L25,女子登録②!$A$2:$F$100,5,0))</f>
        <v/>
      </c>
      <c r="R25" s="309" t="str">
        <f>IF(L25="","",VLOOKUP(L25,女子登録②!$A$2:$F$100,6,1))</f>
        <v/>
      </c>
      <c r="S25" s="304"/>
      <c r="T25" s="375"/>
      <c r="U25" s="376"/>
      <c r="V25" s="377"/>
      <c r="W25" s="256"/>
    </row>
    <row r="26" spans="1:23" ht="15" customHeight="1">
      <c r="A26" s="293" t="str">
        <f>IF(入力シート③!A21="","",入力シート③!A21)</f>
        <v/>
      </c>
      <c r="B26" s="325" t="str">
        <f>IF(入力シート③!B21="","",入力シート③!B21)</f>
        <v/>
      </c>
      <c r="C26" s="295" t="str">
        <f>IF(入力シート③!C21="","",入力シート③!C21)</f>
        <v/>
      </c>
      <c r="D26" s="295" t="str">
        <f>IF(入力シート③!D21="","",入力シート③!D21)</f>
        <v/>
      </c>
      <c r="E26" s="295"/>
      <c r="F26" s="295" t="str">
        <f>IF(A26="","",VLOOKUP(A26,男子登録②!$A$2:$F$100,5,0))</f>
        <v/>
      </c>
      <c r="G26" s="298" t="str">
        <f>IF(A26="","",VLOOKUP(A26,男子登録②!$A$2:$F$100,6,1))</f>
        <v/>
      </c>
      <c r="H26" s="294"/>
      <c r="I26" s="333"/>
      <c r="J26" s="334"/>
      <c r="K26" s="335"/>
      <c r="L26" s="303" t="str">
        <f>IF(入力シート③!G21="","",入力シート③!G21)</f>
        <v/>
      </c>
      <c r="M26" s="304" t="str">
        <f>IF(入力シート③!H21="","",入力シート③!H21)</f>
        <v/>
      </c>
      <c r="N26" s="309" t="str">
        <f>IF(入力シート③!I21="","",入力シート③!I21)</f>
        <v/>
      </c>
      <c r="O26" s="309" t="str">
        <f>IF(入力シート③!J21="","",入力シート③!J21)</f>
        <v/>
      </c>
      <c r="P26" s="309"/>
      <c r="Q26" s="309" t="str">
        <f>IF(L26="","",VLOOKUP(L26,女子登録②!$A$2:$F$100,5,0))</f>
        <v/>
      </c>
      <c r="R26" s="309" t="str">
        <f>IF(L26="","",VLOOKUP(L26,女子登録②!$A$2:$F$100,6,1))</f>
        <v/>
      </c>
      <c r="S26" s="304"/>
      <c r="T26" s="375"/>
      <c r="U26" s="376"/>
      <c r="V26" s="377"/>
      <c r="W26" s="256"/>
    </row>
    <row r="27" spans="1:23" ht="15" customHeight="1">
      <c r="A27" s="293" t="str">
        <f>IF(入力シート③!A22="","",入力シート③!A22)</f>
        <v/>
      </c>
      <c r="B27" s="325" t="str">
        <f>IF(入力シート③!B22="","",入力シート③!B22)</f>
        <v/>
      </c>
      <c r="C27" s="295" t="str">
        <f>IF(入力シート③!C22="","",入力シート③!C22)</f>
        <v/>
      </c>
      <c r="D27" s="295" t="str">
        <f>IF(入力シート③!D22="","",入力シート③!D22)</f>
        <v/>
      </c>
      <c r="E27" s="295"/>
      <c r="F27" s="295" t="str">
        <f>IF(A27="","",VLOOKUP(A27,男子登録②!$A$2:$F$100,5,0))</f>
        <v/>
      </c>
      <c r="G27" s="298" t="str">
        <f>IF(A27="","",VLOOKUP(A27,男子登録②!$A$2:$F$100,6,1))</f>
        <v/>
      </c>
      <c r="H27" s="294"/>
      <c r="I27" s="333"/>
      <c r="J27" s="334"/>
      <c r="K27" s="335"/>
      <c r="L27" s="303" t="str">
        <f>IF(入力シート③!G22="","",入力シート③!G22)</f>
        <v/>
      </c>
      <c r="M27" s="304" t="str">
        <f>IF(入力シート③!H22="","",入力シート③!H22)</f>
        <v/>
      </c>
      <c r="N27" s="309" t="str">
        <f>IF(入力シート③!I22="","",入力シート③!I22)</f>
        <v/>
      </c>
      <c r="O27" s="309" t="str">
        <f>IF(入力シート③!J22="","",入力シート③!J22)</f>
        <v/>
      </c>
      <c r="P27" s="309"/>
      <c r="Q27" s="309" t="str">
        <f>IF(L27="","",VLOOKUP(L27,女子登録②!$A$2:$F$100,5,0))</f>
        <v/>
      </c>
      <c r="R27" s="309" t="str">
        <f>IF(L27="","",VLOOKUP(L27,女子登録②!$A$2:$F$100,6,1))</f>
        <v/>
      </c>
      <c r="S27" s="304"/>
      <c r="T27" s="375"/>
      <c r="U27" s="376"/>
      <c r="V27" s="377"/>
      <c r="W27" s="256"/>
    </row>
    <row r="28" spans="1:23" ht="15" customHeight="1">
      <c r="A28" s="293" t="str">
        <f>IF(入力シート③!A23="","",入力シート③!A23)</f>
        <v/>
      </c>
      <c r="B28" s="325" t="str">
        <f>IF(入力シート③!B23="","",入力シート③!B23)</f>
        <v/>
      </c>
      <c r="C28" s="295" t="str">
        <f>IF(入力シート③!C23="","",入力シート③!C23)</f>
        <v/>
      </c>
      <c r="D28" s="295" t="str">
        <f>IF(入力シート③!D23="","",入力シート③!D23)</f>
        <v/>
      </c>
      <c r="E28" s="295"/>
      <c r="F28" s="295" t="str">
        <f>IF(A28="","",VLOOKUP(A28,男子登録②!$A$2:$F$100,5,0))</f>
        <v/>
      </c>
      <c r="G28" s="298" t="str">
        <f>IF(A28="","",VLOOKUP(A28,男子登録②!$A$2:$F$100,6,1))</f>
        <v/>
      </c>
      <c r="H28" s="294"/>
      <c r="I28" s="333"/>
      <c r="J28" s="334"/>
      <c r="K28" s="335"/>
      <c r="L28" s="303" t="str">
        <f>IF(入力シート③!G23="","",入力シート③!G23)</f>
        <v/>
      </c>
      <c r="M28" s="304" t="str">
        <f>IF(入力シート③!H23="","",入力シート③!H23)</f>
        <v/>
      </c>
      <c r="N28" s="309" t="str">
        <f>IF(入力シート③!I23="","",入力シート③!I23)</f>
        <v/>
      </c>
      <c r="O28" s="309" t="str">
        <f>IF(入力シート③!J23="","",入力シート③!J23)</f>
        <v/>
      </c>
      <c r="P28" s="309"/>
      <c r="Q28" s="309" t="str">
        <f>IF(L28="","",VLOOKUP(L28,女子登録②!$A$2:$F$100,5,0))</f>
        <v/>
      </c>
      <c r="R28" s="309" t="str">
        <f>IF(L28="","",VLOOKUP(L28,女子登録②!$A$2:$F$100,6,1))</f>
        <v/>
      </c>
      <c r="S28" s="304"/>
      <c r="T28" s="375"/>
      <c r="U28" s="376"/>
      <c r="V28" s="377"/>
      <c r="W28" s="256"/>
    </row>
    <row r="29" spans="1:23" ht="15" customHeight="1">
      <c r="A29" s="293" t="str">
        <f>IF(入力シート③!A24="","",入力シート③!A24)</f>
        <v/>
      </c>
      <c r="B29" s="325" t="str">
        <f>IF(入力シート③!B24="","",入力シート③!B24)</f>
        <v/>
      </c>
      <c r="C29" s="295" t="str">
        <f>IF(入力シート③!C24="","",入力シート③!C24)</f>
        <v/>
      </c>
      <c r="D29" s="295" t="str">
        <f>IF(入力シート③!D24="","",入力シート③!D24)</f>
        <v/>
      </c>
      <c r="E29" s="295"/>
      <c r="F29" s="295" t="str">
        <f>IF(A29="","",VLOOKUP(A29,男子登録②!$A$2:$F$100,5,0))</f>
        <v/>
      </c>
      <c r="G29" s="298" t="str">
        <f>IF(A29="","",VLOOKUP(A29,男子登録②!$A$2:$F$100,6,1))</f>
        <v/>
      </c>
      <c r="H29" s="294"/>
      <c r="I29" s="333"/>
      <c r="J29" s="334"/>
      <c r="K29" s="335"/>
      <c r="L29" s="303" t="str">
        <f>IF(入力シート③!G24="","",入力シート③!G24)</f>
        <v/>
      </c>
      <c r="M29" s="304" t="str">
        <f>IF(入力シート③!H24="","",入力シート③!H24)</f>
        <v/>
      </c>
      <c r="N29" s="309" t="str">
        <f>IF(入力シート③!I24="","",入力シート③!I24)</f>
        <v/>
      </c>
      <c r="O29" s="309" t="str">
        <f>IF(入力シート③!J24="","",入力シート③!J24)</f>
        <v/>
      </c>
      <c r="P29" s="309"/>
      <c r="Q29" s="309" t="str">
        <f>IF(L29="","",VLOOKUP(L29,女子登録②!$A$2:$F$100,5,0))</f>
        <v/>
      </c>
      <c r="R29" s="309" t="str">
        <f>IF(L29="","",VLOOKUP(L29,女子登録②!$A$2:$F$100,6,1))</f>
        <v/>
      </c>
      <c r="S29" s="304"/>
      <c r="T29" s="375"/>
      <c r="U29" s="376"/>
      <c r="V29" s="377"/>
      <c r="W29" s="256"/>
    </row>
    <row r="30" spans="1:23" ht="15" customHeight="1">
      <c r="A30" s="293" t="str">
        <f>IF(入力シート③!A25="","",入力シート③!A25)</f>
        <v/>
      </c>
      <c r="B30" s="325" t="str">
        <f>IF(入力シート③!B25="","",入力シート③!B25)</f>
        <v/>
      </c>
      <c r="C30" s="295" t="str">
        <f>IF(入力シート③!C25="","",入力シート③!C25)</f>
        <v/>
      </c>
      <c r="D30" s="295" t="str">
        <f>IF(入力シート③!D25="","",入力シート③!D25)</f>
        <v/>
      </c>
      <c r="E30" s="295"/>
      <c r="F30" s="295" t="str">
        <f>IF(A30="","",VLOOKUP(A30,男子登録②!$A$2:$F$100,5,0))</f>
        <v/>
      </c>
      <c r="G30" s="298" t="str">
        <f>IF(A30="","",VLOOKUP(A30,男子登録②!$A$2:$F$100,6,1))</f>
        <v/>
      </c>
      <c r="H30" s="294"/>
      <c r="I30" s="333"/>
      <c r="J30" s="334"/>
      <c r="K30" s="335"/>
      <c r="L30" s="303" t="str">
        <f>IF(入力シート③!G25="","",入力シート③!G25)</f>
        <v/>
      </c>
      <c r="M30" s="304" t="str">
        <f>IF(入力シート③!H25="","",入力シート③!H25)</f>
        <v/>
      </c>
      <c r="N30" s="309" t="str">
        <f>IF(入力シート③!I25="","",入力シート③!I25)</f>
        <v/>
      </c>
      <c r="O30" s="309" t="str">
        <f>IF(入力シート③!J25="","",入力シート③!J25)</f>
        <v/>
      </c>
      <c r="P30" s="309"/>
      <c r="Q30" s="309" t="str">
        <f>IF(L30="","",VLOOKUP(L30,女子登録②!$A$2:$F$100,5,0))</f>
        <v/>
      </c>
      <c r="R30" s="309" t="str">
        <f>IF(L30="","",VLOOKUP(L30,女子登録②!$A$2:$F$100,6,1))</f>
        <v/>
      </c>
      <c r="S30" s="304"/>
      <c r="T30" s="375"/>
      <c r="U30" s="376"/>
      <c r="V30" s="377"/>
      <c r="W30" s="256"/>
    </row>
    <row r="31" spans="1:23" ht="15" customHeight="1">
      <c r="A31" s="293" t="str">
        <f>IF(入力シート③!A26="","",入力シート③!A26)</f>
        <v/>
      </c>
      <c r="B31" s="325" t="str">
        <f>IF(入力シート③!B26="","",入力シート③!B26)</f>
        <v/>
      </c>
      <c r="C31" s="295" t="str">
        <f>IF(入力シート③!C26="","",入力シート③!C26)</f>
        <v/>
      </c>
      <c r="D31" s="295" t="str">
        <f>IF(入力シート③!D26="","",入力シート③!D26)</f>
        <v/>
      </c>
      <c r="E31" s="295"/>
      <c r="F31" s="295" t="str">
        <f>IF(A31="","",VLOOKUP(A31,男子登録②!$A$2:$F$100,5,0))</f>
        <v/>
      </c>
      <c r="G31" s="298" t="str">
        <f>IF(A31="","",VLOOKUP(A31,男子登録②!$A$2:$F$100,6,1))</f>
        <v/>
      </c>
      <c r="H31" s="294"/>
      <c r="I31" s="333"/>
      <c r="J31" s="334"/>
      <c r="K31" s="335"/>
      <c r="L31" s="303" t="str">
        <f>IF(入力シート③!G26="","",入力シート③!G26)</f>
        <v/>
      </c>
      <c r="M31" s="304" t="str">
        <f>IF(入力シート③!H26="","",入力シート③!H26)</f>
        <v/>
      </c>
      <c r="N31" s="309" t="str">
        <f>IF(入力シート③!I26="","",入力シート③!I26)</f>
        <v/>
      </c>
      <c r="O31" s="309" t="str">
        <f>IF(入力シート③!J26="","",入力シート③!J26)</f>
        <v/>
      </c>
      <c r="P31" s="309"/>
      <c r="Q31" s="309" t="str">
        <f>IF(L31="","",VLOOKUP(L31,女子登録②!$A$2:$F$100,5,0))</f>
        <v/>
      </c>
      <c r="R31" s="309" t="str">
        <f>IF(L31="","",VLOOKUP(L31,女子登録②!$A$2:$F$100,6,1))</f>
        <v/>
      </c>
      <c r="S31" s="304"/>
      <c r="T31" s="375"/>
      <c r="U31" s="376"/>
      <c r="V31" s="377"/>
      <c r="W31" s="256"/>
    </row>
    <row r="32" spans="1:23" ht="15" customHeight="1">
      <c r="A32" s="293" t="str">
        <f>IF(入力シート③!A27="","",入力シート③!A27)</f>
        <v/>
      </c>
      <c r="B32" s="325" t="str">
        <f>IF(入力シート③!B27="","",入力シート③!B27)</f>
        <v/>
      </c>
      <c r="C32" s="295" t="str">
        <f>IF(入力シート③!C27="","",入力シート③!C27)</f>
        <v/>
      </c>
      <c r="D32" s="295" t="str">
        <f>IF(入力シート③!D27="","",入力シート③!D27)</f>
        <v/>
      </c>
      <c r="E32" s="295"/>
      <c r="F32" s="295" t="str">
        <f>IF(A32="","",VLOOKUP(A32,男子登録②!$A$2:$F$100,5,0))</f>
        <v/>
      </c>
      <c r="G32" s="298" t="str">
        <f>IF(A32="","",VLOOKUP(A32,男子登録②!$A$2:$F$100,6,1))</f>
        <v/>
      </c>
      <c r="H32" s="294"/>
      <c r="I32" s="333"/>
      <c r="J32" s="334"/>
      <c r="K32" s="335"/>
      <c r="L32" s="303" t="str">
        <f>IF(入力シート③!G27="","",入力シート③!G27)</f>
        <v/>
      </c>
      <c r="M32" s="304" t="str">
        <f>IF(入力シート③!H27="","",入力シート③!H27)</f>
        <v/>
      </c>
      <c r="N32" s="309" t="str">
        <f>IF(入力シート③!I27="","",入力シート③!I27)</f>
        <v/>
      </c>
      <c r="O32" s="309" t="str">
        <f>IF(入力シート③!J27="","",入力シート③!J27)</f>
        <v/>
      </c>
      <c r="P32" s="309"/>
      <c r="Q32" s="309" t="str">
        <f>IF(L32="","",VLOOKUP(L32,女子登録②!$A$2:$F$100,5,0))</f>
        <v/>
      </c>
      <c r="R32" s="309" t="str">
        <f>IF(L32="","",VLOOKUP(L32,女子登録②!$A$2:$F$100,6,1))</f>
        <v/>
      </c>
      <c r="S32" s="304"/>
      <c r="T32" s="375"/>
      <c r="U32" s="376"/>
      <c r="V32" s="377"/>
      <c r="W32" s="256"/>
    </row>
    <row r="33" spans="1:23" ht="15" customHeight="1">
      <c r="A33" s="293" t="str">
        <f>IF(入力シート③!A28="","",入力シート③!A28)</f>
        <v/>
      </c>
      <c r="B33" s="325" t="str">
        <f>IF(入力シート③!B28="","",入力シート③!B28)</f>
        <v/>
      </c>
      <c r="C33" s="295" t="str">
        <f>IF(入力シート③!C28="","",入力シート③!C28)</f>
        <v/>
      </c>
      <c r="D33" s="295" t="str">
        <f>IF(入力シート③!D28="","",入力シート③!D28)</f>
        <v/>
      </c>
      <c r="E33" s="295"/>
      <c r="F33" s="295" t="str">
        <f>IF(A33="","",VLOOKUP(A33,男子登録②!$A$2:$F$100,5,0))</f>
        <v/>
      </c>
      <c r="G33" s="298" t="str">
        <f>IF(A33="","",VLOOKUP(A33,男子登録②!$A$2:$F$100,6,1))</f>
        <v/>
      </c>
      <c r="H33" s="294"/>
      <c r="I33" s="333"/>
      <c r="J33" s="334"/>
      <c r="K33" s="335"/>
      <c r="L33" s="303" t="str">
        <f>IF(入力シート③!G28="","",入力シート③!G28)</f>
        <v/>
      </c>
      <c r="M33" s="304" t="str">
        <f>IF(入力シート③!H28="","",入力シート③!H28)</f>
        <v/>
      </c>
      <c r="N33" s="336" t="str">
        <f>IF(入力シート③!I28="","",入力シート③!I28)</f>
        <v/>
      </c>
      <c r="O33" s="309" t="str">
        <f>IF(入力シート③!J28="","",入力シート③!J28)</f>
        <v/>
      </c>
      <c r="P33" s="309"/>
      <c r="Q33" s="309" t="str">
        <f>IF(L33="","",VLOOKUP(L33,女子登録②!$A$2:$F$100,5,0))</f>
        <v/>
      </c>
      <c r="R33" s="309" t="str">
        <f>IF(L33="","",VLOOKUP(L33,女子登録②!$A$2:$F$100,6,1))</f>
        <v/>
      </c>
      <c r="S33" s="304"/>
      <c r="T33" s="375"/>
      <c r="U33" s="376"/>
      <c r="V33" s="377"/>
      <c r="W33" s="256"/>
    </row>
    <row r="34" spans="1:23" ht="15" customHeight="1">
      <c r="A34" s="293" t="str">
        <f>IF(入力シート③!A29="","",入力シート③!A29)</f>
        <v/>
      </c>
      <c r="B34" s="325" t="str">
        <f>IF(入力シート③!B29="","",入力シート③!B29)</f>
        <v/>
      </c>
      <c r="C34" s="295" t="str">
        <f>IF(入力シート③!C29="","",入力シート③!C29)</f>
        <v/>
      </c>
      <c r="D34" s="295" t="str">
        <f>IF(入力シート③!D29="","",入力シート③!D29)</f>
        <v/>
      </c>
      <c r="E34" s="295"/>
      <c r="F34" s="295" t="str">
        <f>IF(A34="","",VLOOKUP(A34,男子登録②!$A$2:$F$100,5,0))</f>
        <v/>
      </c>
      <c r="G34" s="298" t="str">
        <f>IF(A34="","",VLOOKUP(A34,男子登録②!$A$2:$F$100,6,1))</f>
        <v/>
      </c>
      <c r="H34" s="294"/>
      <c r="I34" s="333"/>
      <c r="J34" s="334"/>
      <c r="K34" s="335"/>
      <c r="L34" s="303" t="str">
        <f>IF(入力シート③!G29="","",入力シート③!G29)</f>
        <v/>
      </c>
      <c r="M34" s="304" t="str">
        <f>IF(入力シート③!H29="","",入力シート③!H29)</f>
        <v/>
      </c>
      <c r="N34" s="336" t="str">
        <f>IF(入力シート③!I29="","",入力シート③!I29)</f>
        <v/>
      </c>
      <c r="O34" s="309" t="str">
        <f>IF(入力シート③!J29="","",入力シート③!J29)</f>
        <v/>
      </c>
      <c r="P34" s="309"/>
      <c r="Q34" s="309" t="str">
        <f>IF(L34="","",VLOOKUP(L34,女子登録②!$A$2:$F$100,5,0))</f>
        <v/>
      </c>
      <c r="R34" s="309" t="str">
        <f>IF(L34="","",VLOOKUP(L34,女子登録②!$A$2:$F$100,6,1))</f>
        <v/>
      </c>
      <c r="S34" s="304"/>
      <c r="T34" s="375"/>
      <c r="U34" s="376"/>
      <c r="V34" s="377"/>
      <c r="W34" s="256"/>
    </row>
    <row r="35" spans="1:23" ht="15" customHeight="1">
      <c r="A35" s="293" t="str">
        <f>IF(入力シート③!A30="","",入力シート③!A30)</f>
        <v/>
      </c>
      <c r="B35" s="325" t="str">
        <f>IF(入力シート③!B30="","",入力シート③!B30)</f>
        <v/>
      </c>
      <c r="C35" s="295" t="str">
        <f>IF(入力シート③!C30="","",入力シート③!C30)</f>
        <v/>
      </c>
      <c r="D35" s="295" t="str">
        <f>IF(入力シート③!D30="","",入力シート③!D30)</f>
        <v/>
      </c>
      <c r="E35" s="295"/>
      <c r="F35" s="295" t="str">
        <f>IF(A35="","",VLOOKUP(A35,男子登録②!$A$2:$F$100,5,0))</f>
        <v/>
      </c>
      <c r="G35" s="298" t="str">
        <f>IF(A35="","",VLOOKUP(A35,男子登録②!$A$2:$F$100,6,1))</f>
        <v/>
      </c>
      <c r="H35" s="294"/>
      <c r="I35" s="333"/>
      <c r="J35" s="334"/>
      <c r="K35" s="335"/>
      <c r="L35" s="303" t="str">
        <f>IF(入力シート③!G30="","",入力シート③!G30)</f>
        <v/>
      </c>
      <c r="M35" s="304" t="str">
        <f>IF(入力シート③!H30="","",入力シート③!H30)</f>
        <v/>
      </c>
      <c r="N35" s="336" t="str">
        <f>IF(入力シート③!I30="","",入力シート③!I30)</f>
        <v/>
      </c>
      <c r="O35" s="309" t="str">
        <f>IF(入力シート③!J30="","",入力シート③!J30)</f>
        <v/>
      </c>
      <c r="P35" s="309"/>
      <c r="Q35" s="309" t="str">
        <f>IF(L35="","",VLOOKUP(L35,女子登録②!$A$2:$F$100,5,0))</f>
        <v/>
      </c>
      <c r="R35" s="309" t="str">
        <f>IF(L35="","",VLOOKUP(L35,女子登録②!$A$2:$F$100,6,1))</f>
        <v/>
      </c>
      <c r="S35" s="304"/>
      <c r="T35" s="375"/>
      <c r="U35" s="376"/>
      <c r="V35" s="377"/>
      <c r="W35" s="256"/>
    </row>
    <row r="36" spans="1:23" ht="15" customHeight="1">
      <c r="A36" s="293" t="str">
        <f>IF(入力シート③!A31="","",入力シート③!A31)</f>
        <v/>
      </c>
      <c r="B36" s="325" t="str">
        <f>IF(入力シート③!B31="","",入力シート③!B31)</f>
        <v/>
      </c>
      <c r="C36" s="295" t="str">
        <f>IF(入力シート③!C31="","",入力シート③!C31)</f>
        <v/>
      </c>
      <c r="D36" s="295" t="str">
        <f>IF(入力シート③!D31="","",入力シート③!D31)</f>
        <v/>
      </c>
      <c r="E36" s="295"/>
      <c r="F36" s="295" t="str">
        <f>IF(A36="","",VLOOKUP(A36,男子登録②!$A$2:$F$100,5,0))</f>
        <v/>
      </c>
      <c r="G36" s="298" t="str">
        <f>IF(A36="","",VLOOKUP(A36,男子登録②!$A$2:$F$100,6,1))</f>
        <v/>
      </c>
      <c r="H36" s="294"/>
      <c r="I36" s="333"/>
      <c r="J36" s="334"/>
      <c r="K36" s="335"/>
      <c r="L36" s="303" t="str">
        <f>IF(入力シート③!G31="","",入力シート③!G31)</f>
        <v/>
      </c>
      <c r="M36" s="304" t="str">
        <f>IF(入力シート③!H31="","",入力シート③!H31)</f>
        <v/>
      </c>
      <c r="N36" s="336" t="str">
        <f>IF(入力シート③!I31="","",入力シート③!I31)</f>
        <v/>
      </c>
      <c r="O36" s="309" t="str">
        <f>IF(入力シート③!J31="","",入力シート③!J31)</f>
        <v/>
      </c>
      <c r="P36" s="309"/>
      <c r="Q36" s="309" t="str">
        <f>IF(L36="","",VLOOKUP(L36,女子登録②!$A$2:$F$100,5,0))</f>
        <v/>
      </c>
      <c r="R36" s="309" t="str">
        <f>IF(L36="","",VLOOKUP(L36,女子登録②!$A$2:$F$100,6,1))</f>
        <v/>
      </c>
      <c r="S36" s="304"/>
      <c r="T36" s="375"/>
      <c r="U36" s="376"/>
      <c r="V36" s="377"/>
      <c r="W36" s="256"/>
    </row>
    <row r="37" spans="1:23" ht="15" customHeight="1">
      <c r="A37" s="293" t="str">
        <f>IF(入力シート③!A32="","",入力シート③!A32)</f>
        <v/>
      </c>
      <c r="B37" s="325" t="str">
        <f>IF(入力シート③!B32="","",入力シート③!B32)</f>
        <v/>
      </c>
      <c r="C37" s="295" t="str">
        <f>IF(入力シート③!C32="","",入力シート③!C32)</f>
        <v/>
      </c>
      <c r="D37" s="295" t="str">
        <f>IF(入力シート③!D32="","",入力シート③!D32)</f>
        <v/>
      </c>
      <c r="E37" s="295"/>
      <c r="F37" s="295" t="str">
        <f>IF(A37="","",VLOOKUP(A37,男子登録②!$A$2:$F$100,5,0))</f>
        <v/>
      </c>
      <c r="G37" s="298" t="str">
        <f>IF(A37="","",VLOOKUP(A37,男子登録②!$A$2:$F$100,6,1))</f>
        <v/>
      </c>
      <c r="H37" s="294"/>
      <c r="I37" s="333"/>
      <c r="J37" s="334"/>
      <c r="K37" s="335"/>
      <c r="L37" s="303" t="str">
        <f>IF(入力シート③!G32="","",入力シート③!G32)</f>
        <v/>
      </c>
      <c r="M37" s="304" t="str">
        <f>IF(入力シート③!H32="","",入力シート③!H32)</f>
        <v/>
      </c>
      <c r="N37" s="336" t="str">
        <f>IF(入力シート③!I32="","",入力シート③!I32)</f>
        <v/>
      </c>
      <c r="O37" s="309" t="str">
        <f>IF(入力シート③!J32="","",入力シート③!J32)</f>
        <v/>
      </c>
      <c r="P37" s="309"/>
      <c r="Q37" s="309" t="str">
        <f>IF(L37="","",VLOOKUP(L37,女子登録②!$A$2:$F$100,5,0))</f>
        <v/>
      </c>
      <c r="R37" s="309" t="str">
        <f>IF(L37="","",VLOOKUP(L37,女子登録②!$A$2:$F$100,6,1))</f>
        <v/>
      </c>
      <c r="S37" s="304"/>
      <c r="T37" s="375"/>
      <c r="U37" s="376"/>
      <c r="V37" s="377"/>
      <c r="W37" s="256"/>
    </row>
    <row r="38" spans="1:23" ht="15" customHeight="1">
      <c r="A38" s="293" t="str">
        <f>IF(入力シート③!A33="","",入力シート③!A33)</f>
        <v/>
      </c>
      <c r="B38" s="325" t="str">
        <f>IF(入力シート③!B33="","",入力シート③!B33)</f>
        <v/>
      </c>
      <c r="C38" s="295" t="str">
        <f>IF(入力シート③!C33="","",入力シート③!C33)</f>
        <v/>
      </c>
      <c r="D38" s="295" t="str">
        <f>IF(入力シート③!D33="","",入力シート③!D33)</f>
        <v/>
      </c>
      <c r="E38" s="295"/>
      <c r="F38" s="295" t="str">
        <f>IF(A38="","",VLOOKUP(A38,男子登録②!$A$2:$F$100,5,0))</f>
        <v/>
      </c>
      <c r="G38" s="298" t="str">
        <f>IF(A38="","",VLOOKUP(A38,男子登録②!$A$2:$F$100,6,1))</f>
        <v/>
      </c>
      <c r="H38" s="294"/>
      <c r="I38" s="333"/>
      <c r="J38" s="334"/>
      <c r="K38" s="335"/>
      <c r="L38" s="303" t="str">
        <f>IF(入力シート③!G33="","",入力シート③!G33)</f>
        <v/>
      </c>
      <c r="M38" s="304" t="str">
        <f>IF(入力シート③!H33="","",入力シート③!H33)</f>
        <v/>
      </c>
      <c r="N38" s="336" t="str">
        <f>IF(入力シート③!I33="","",入力シート③!I33)</f>
        <v/>
      </c>
      <c r="O38" s="309" t="str">
        <f>IF(入力シート③!J33="","",入力シート③!J33)</f>
        <v/>
      </c>
      <c r="P38" s="309"/>
      <c r="Q38" s="309" t="str">
        <f>IF(L38="","",VLOOKUP(L38,女子登録②!$A$2:$F$100,5,0))</f>
        <v/>
      </c>
      <c r="R38" s="309" t="str">
        <f>IF(L38="","",VLOOKUP(L38,女子登録②!$A$2:$F$100,6,1))</f>
        <v/>
      </c>
      <c r="S38" s="304"/>
      <c r="T38" s="375"/>
      <c r="U38" s="376"/>
      <c r="V38" s="377"/>
      <c r="W38" s="256"/>
    </row>
    <row r="39" spans="1:23" ht="15" customHeight="1">
      <c r="A39" s="293" t="str">
        <f>IF(入力シート③!A34="","",入力シート③!A34)</f>
        <v/>
      </c>
      <c r="B39" s="325" t="str">
        <f>IF(入力シート③!B34="","",入力シート③!B34)</f>
        <v/>
      </c>
      <c r="C39" s="337" t="str">
        <f>IF(入力シート③!C34="","",入力シート③!C34)</f>
        <v/>
      </c>
      <c r="D39" s="295" t="str">
        <f>IF(入力シート③!D34="","",入力シート③!D34)</f>
        <v/>
      </c>
      <c r="E39" s="295"/>
      <c r="F39" s="295" t="str">
        <f>IF(A39="","",VLOOKUP(A39,男子登録②!$A$2:$F$100,5,0))</f>
        <v/>
      </c>
      <c r="G39" s="298" t="str">
        <f>IF(A39="","",VLOOKUP(A39,男子登録②!$A$2:$F$100,6,1))</f>
        <v/>
      </c>
      <c r="H39" s="294"/>
      <c r="I39" s="333"/>
      <c r="J39" s="334"/>
      <c r="K39" s="335"/>
      <c r="L39" s="303" t="str">
        <f>IF(入力シート③!G34="","",入力シート③!G34)</f>
        <v/>
      </c>
      <c r="M39" s="304" t="str">
        <f>IF(入力シート③!H34="","",入力シート③!H34)</f>
        <v/>
      </c>
      <c r="N39" s="336" t="str">
        <f>IF(入力シート③!I34="","",入力シート③!I34)</f>
        <v/>
      </c>
      <c r="O39" s="309" t="str">
        <f>IF(入力シート③!J34="","",入力シート③!J34)</f>
        <v/>
      </c>
      <c r="P39" s="309"/>
      <c r="Q39" s="309" t="str">
        <f>IF(L39="","",VLOOKUP(L39,女子登録②!$A$2:$F$100,5,0))</f>
        <v/>
      </c>
      <c r="R39" s="309" t="str">
        <f>IF(L39="","",VLOOKUP(L39,女子登録②!$A$2:$F$100,6,1))</f>
        <v/>
      </c>
      <c r="S39" s="304"/>
      <c r="T39" s="375"/>
      <c r="U39" s="376"/>
      <c r="V39" s="377"/>
      <c r="W39" s="256"/>
    </row>
    <row r="40" spans="1:23" ht="15" customHeight="1">
      <c r="A40" s="293" t="str">
        <f>IF(入力シート③!A35="","",入力シート③!A35)</f>
        <v/>
      </c>
      <c r="B40" s="325" t="str">
        <f>IF(入力シート③!B35="","",入力シート③!B35)</f>
        <v/>
      </c>
      <c r="C40" s="337" t="str">
        <f>IF(入力シート③!C35="","",入力シート③!C35)</f>
        <v/>
      </c>
      <c r="D40" s="295" t="str">
        <f>IF(入力シート③!D35="","",入力シート③!D35)</f>
        <v/>
      </c>
      <c r="E40" s="295"/>
      <c r="F40" s="295" t="str">
        <f>IF(A40="","",VLOOKUP(A40,男子登録②!$A$2:$F$100,5,0))</f>
        <v/>
      </c>
      <c r="G40" s="298" t="str">
        <f>IF(A40="","",VLOOKUP(A40,男子登録②!$A$2:$F$100,6,1))</f>
        <v/>
      </c>
      <c r="H40" s="294"/>
      <c r="I40" s="333"/>
      <c r="J40" s="334"/>
      <c r="K40" s="335"/>
      <c r="L40" s="303" t="str">
        <f>IF(入力シート③!G35="","",入力シート③!G35)</f>
        <v/>
      </c>
      <c r="M40" s="304" t="str">
        <f>IF(入力シート③!H35="","",入力シート③!H35)</f>
        <v/>
      </c>
      <c r="N40" s="336" t="str">
        <f>IF(入力シート③!I35="","",入力シート③!I35)</f>
        <v/>
      </c>
      <c r="O40" s="309" t="str">
        <f>IF(入力シート③!J35="","",入力シート③!J35)</f>
        <v/>
      </c>
      <c r="P40" s="309"/>
      <c r="Q40" s="309" t="str">
        <f>IF(L40="","",VLOOKUP(L40,女子登録②!$A$2:$F$100,5,0))</f>
        <v/>
      </c>
      <c r="R40" s="309" t="str">
        <f>IF(L40="","",VLOOKUP(L40,女子登録②!$A$2:$F$100,6,1))</f>
        <v/>
      </c>
      <c r="S40" s="304"/>
      <c r="T40" s="375"/>
      <c r="U40" s="376"/>
      <c r="V40" s="377"/>
      <c r="W40" s="256"/>
    </row>
    <row r="41" spans="1:23" ht="15" customHeight="1">
      <c r="A41" s="293" t="str">
        <f>IF(入力シート③!A36="","",入力シート③!A36)</f>
        <v/>
      </c>
      <c r="B41" s="325" t="str">
        <f>IF(入力シート③!B36="","",入力シート③!B36)</f>
        <v/>
      </c>
      <c r="C41" s="337" t="str">
        <f>IF(入力シート③!C36="","",入力シート③!C36)</f>
        <v/>
      </c>
      <c r="D41" s="295" t="str">
        <f>IF(入力シート③!D36="","",入力シート③!D36)</f>
        <v/>
      </c>
      <c r="E41" s="295"/>
      <c r="F41" s="295" t="str">
        <f>IF(A41="","",VLOOKUP(A41,男子登録②!$A$2:$F$100,5,0))</f>
        <v/>
      </c>
      <c r="G41" s="298" t="str">
        <f>IF(A41="","",VLOOKUP(A41,男子登録②!$A$2:$F$100,6,1))</f>
        <v/>
      </c>
      <c r="H41" s="294"/>
      <c r="I41" s="333"/>
      <c r="J41" s="334"/>
      <c r="K41" s="335"/>
      <c r="L41" s="303" t="str">
        <f>IF(入力シート③!G36="","",入力シート③!G36)</f>
        <v/>
      </c>
      <c r="M41" s="304" t="str">
        <f>IF(入力シート③!H36="","",入力シート③!H36)</f>
        <v/>
      </c>
      <c r="N41" s="336" t="str">
        <f>IF(入力シート③!I36="","",入力シート③!I36)</f>
        <v/>
      </c>
      <c r="O41" s="309" t="str">
        <f>IF(入力シート③!J36="","",入力シート③!J36)</f>
        <v/>
      </c>
      <c r="P41" s="309"/>
      <c r="Q41" s="309" t="str">
        <f>IF(L41="","",VLOOKUP(L41,女子登録②!$A$2:$F$100,5,0))</f>
        <v/>
      </c>
      <c r="R41" s="309" t="str">
        <f>IF(L41="","",VLOOKUP(L41,女子登録②!$A$2:$F$100,6,1))</f>
        <v/>
      </c>
      <c r="S41" s="304"/>
      <c r="T41" s="375"/>
      <c r="U41" s="376"/>
      <c r="V41" s="377"/>
      <c r="W41" s="256"/>
    </row>
    <row r="42" spans="1:23" ht="15" customHeight="1">
      <c r="A42" s="293" t="str">
        <f>IF(入力シート③!A37="","",入力シート③!A37)</f>
        <v/>
      </c>
      <c r="B42" s="325" t="str">
        <f>IF(入力シート③!B37="","",入力シート③!B37)</f>
        <v/>
      </c>
      <c r="C42" s="337" t="str">
        <f>IF(入力シート③!C37="","",入力シート③!C37)</f>
        <v/>
      </c>
      <c r="D42" s="295" t="str">
        <f>IF(入力シート③!D37="","",入力シート③!D37)</f>
        <v/>
      </c>
      <c r="E42" s="295"/>
      <c r="F42" s="295" t="str">
        <f>IF(A42="","",VLOOKUP(A42,男子登録②!$A$2:$F$100,5,0))</f>
        <v/>
      </c>
      <c r="G42" s="298" t="str">
        <f>IF(A42="","",VLOOKUP(A42,男子登録②!$A$2:$F$100,6,1))</f>
        <v/>
      </c>
      <c r="H42" s="294"/>
      <c r="I42" s="333"/>
      <c r="J42" s="334"/>
      <c r="K42" s="335"/>
      <c r="L42" s="303" t="str">
        <f>IF(入力シート③!G37="","",入力シート③!G37)</f>
        <v/>
      </c>
      <c r="M42" s="304" t="str">
        <f>IF(入力シート③!H37="","",入力シート③!H37)</f>
        <v/>
      </c>
      <c r="N42" s="336" t="str">
        <f>IF(入力シート③!I37="","",入力シート③!I37)</f>
        <v/>
      </c>
      <c r="O42" s="309" t="str">
        <f>IF(入力シート③!J37="","",入力シート③!J37)</f>
        <v/>
      </c>
      <c r="P42" s="309"/>
      <c r="Q42" s="309" t="str">
        <f>IF(L42="","",VLOOKUP(L42,女子登録②!$A$2:$F$100,5,0))</f>
        <v/>
      </c>
      <c r="R42" s="309" t="str">
        <f>IF(L42="","",VLOOKUP(L42,女子登録②!$A$2:$F$100,6,1))</f>
        <v/>
      </c>
      <c r="S42" s="304"/>
      <c r="T42" s="375"/>
      <c r="U42" s="376"/>
      <c r="V42" s="377"/>
      <c r="W42" s="256"/>
    </row>
    <row r="43" spans="1:23" ht="15" customHeight="1">
      <c r="A43" s="293" t="str">
        <f>IF(入力シート③!A38="","",入力シート③!A38)</f>
        <v/>
      </c>
      <c r="B43" s="294" t="str">
        <f>IF(入力シート③!B38="","",入力シート③!B38)</f>
        <v/>
      </c>
      <c r="C43" s="337" t="str">
        <f>IF(入力シート③!C38="","",入力シート③!C38)</f>
        <v/>
      </c>
      <c r="D43" s="295" t="str">
        <f>IF(入力シート③!D38="","",入力シート③!D38)</f>
        <v/>
      </c>
      <c r="E43" s="295"/>
      <c r="F43" s="295" t="str">
        <f>IF(A43="","",VLOOKUP(A43,男子登録②!$A$2:$F$100,5,0))</f>
        <v/>
      </c>
      <c r="G43" s="298" t="str">
        <f>IF(A43="","",VLOOKUP(A43,男子登録②!$A$2:$F$100,6,1))</f>
        <v/>
      </c>
      <c r="H43" s="294"/>
      <c r="I43" s="333"/>
      <c r="J43" s="334"/>
      <c r="K43" s="335"/>
      <c r="L43" s="303" t="str">
        <f>IF(入力シート③!G38="","",入力シート③!G38)</f>
        <v/>
      </c>
      <c r="M43" s="304" t="str">
        <f>IF(入力シート③!H38="","",入力シート③!H38)</f>
        <v/>
      </c>
      <c r="N43" s="336" t="str">
        <f>IF(入力シート③!I38="","",入力シート③!I38)</f>
        <v/>
      </c>
      <c r="O43" s="309" t="str">
        <f>IF(入力シート③!J38="","",入力シート③!J38)</f>
        <v/>
      </c>
      <c r="P43" s="309"/>
      <c r="Q43" s="309" t="str">
        <f>IF(L43="","",VLOOKUP(L43,女子登録②!$A$2:$F$100,5,0))</f>
        <v/>
      </c>
      <c r="R43" s="309" t="str">
        <f>IF(L43="","",VLOOKUP(L43,女子登録②!$A$2:$F$100,6,1))</f>
        <v/>
      </c>
      <c r="S43" s="304"/>
      <c r="T43" s="375"/>
      <c r="U43" s="376"/>
      <c r="V43" s="377"/>
      <c r="W43" s="256"/>
    </row>
    <row r="44" spans="1:23" ht="15" customHeight="1">
      <c r="A44" s="293" t="str">
        <f>IF(入力シート③!A39="","",入力シート③!A39)</f>
        <v/>
      </c>
      <c r="B44" s="294" t="str">
        <f>IF(入力シート③!B39="","",入力シート③!B39)</f>
        <v/>
      </c>
      <c r="C44" s="337" t="str">
        <f>IF(入力シート③!C39="","",入力シート③!C39)</f>
        <v/>
      </c>
      <c r="D44" s="295" t="str">
        <f>IF(入力シート③!D39="","",入力シート③!D39)</f>
        <v/>
      </c>
      <c r="E44" s="295"/>
      <c r="F44" s="295" t="str">
        <f>IF(A44="","",VLOOKUP(A44,男子登録②!$A$2:$F$100,5,0))</f>
        <v/>
      </c>
      <c r="G44" s="298" t="str">
        <f>IF(A44="","",VLOOKUP(A44,男子登録②!$A$2:$F$100,6,1))</f>
        <v/>
      </c>
      <c r="H44" s="294"/>
      <c r="I44" s="333"/>
      <c r="J44" s="334"/>
      <c r="K44" s="335"/>
      <c r="L44" s="303" t="str">
        <f>IF(入力シート③!G39="","",入力シート③!G39)</f>
        <v/>
      </c>
      <c r="M44" s="304" t="str">
        <f>IF(入力シート③!H39="","",入力シート③!H39)</f>
        <v/>
      </c>
      <c r="N44" s="336" t="str">
        <f>IF(入力シート③!I39="","",入力シート③!I39)</f>
        <v/>
      </c>
      <c r="O44" s="309" t="str">
        <f>IF(入力シート③!J39="","",入力シート③!J39)</f>
        <v/>
      </c>
      <c r="P44" s="309"/>
      <c r="Q44" s="309" t="str">
        <f>IF(L44="","",VLOOKUP(L44,女子登録②!$A$2:$F$100,5,0))</f>
        <v/>
      </c>
      <c r="R44" s="309" t="str">
        <f>IF(L44="","",VLOOKUP(L44,女子登録②!$A$2:$F$100,6,1))</f>
        <v/>
      </c>
      <c r="S44" s="304"/>
      <c r="T44" s="375"/>
      <c r="U44" s="376"/>
      <c r="V44" s="377"/>
      <c r="W44" s="256"/>
    </row>
    <row r="45" spans="1:23" ht="15" customHeight="1">
      <c r="A45" s="293" t="str">
        <f>IF(入力シート③!A40="","",入力シート③!A40)</f>
        <v/>
      </c>
      <c r="B45" s="294" t="str">
        <f>IF(入力シート③!B40="","",入力シート③!B40)</f>
        <v/>
      </c>
      <c r="C45" s="337" t="str">
        <f>IF(入力シート③!C40="","",入力シート③!C40)</f>
        <v/>
      </c>
      <c r="D45" s="295" t="str">
        <f>IF(入力シート③!D40="","",入力シート③!D40)</f>
        <v/>
      </c>
      <c r="E45" s="295"/>
      <c r="F45" s="295" t="str">
        <f>IF(A45="","",VLOOKUP(A45,男子登録②!$A$2:$F$100,5,0))</f>
        <v/>
      </c>
      <c r="G45" s="298" t="str">
        <f>IF(A45="","",VLOOKUP(A45,男子登録②!$A$2:$F$100,6,1))</f>
        <v/>
      </c>
      <c r="H45" s="294"/>
      <c r="I45" s="333"/>
      <c r="J45" s="334"/>
      <c r="K45" s="335"/>
      <c r="L45" s="303" t="str">
        <f>IF(入力シート③!G40="","",入力シート③!G40)</f>
        <v/>
      </c>
      <c r="M45" s="304" t="str">
        <f>IF(入力シート③!H40="","",入力シート③!H40)</f>
        <v/>
      </c>
      <c r="N45" s="336" t="str">
        <f>IF(入力シート③!I40="","",入力シート③!I40)</f>
        <v/>
      </c>
      <c r="O45" s="309" t="str">
        <f>IF(入力シート③!J40="","",入力シート③!J40)</f>
        <v/>
      </c>
      <c r="P45" s="309"/>
      <c r="Q45" s="309" t="str">
        <f>IF(L45="","",VLOOKUP(L45,女子登録②!$A$2:$F$100,5,0))</f>
        <v/>
      </c>
      <c r="R45" s="309" t="str">
        <f>IF(L45="","",VLOOKUP(L45,女子登録②!$A$2:$F$100,6,1))</f>
        <v/>
      </c>
      <c r="S45" s="304"/>
      <c r="T45" s="375"/>
      <c r="U45" s="376"/>
      <c r="V45" s="377"/>
      <c r="W45" s="256"/>
    </row>
    <row r="46" spans="1:23" ht="15" customHeight="1">
      <c r="A46" s="293" t="str">
        <f>IF(入力シート③!A41="","",入力シート③!A41)</f>
        <v/>
      </c>
      <c r="B46" s="294" t="str">
        <f>IF(入力シート③!B41="","",入力シート③!B41)</f>
        <v/>
      </c>
      <c r="C46" s="337" t="str">
        <f>IF(入力シート③!C41="","",入力シート③!C41)</f>
        <v/>
      </c>
      <c r="D46" s="295" t="str">
        <f>IF(入力シート③!D41="","",入力シート③!D41)</f>
        <v/>
      </c>
      <c r="E46" s="295"/>
      <c r="F46" s="295" t="str">
        <f>IF(A46="","",VLOOKUP(A46,男子登録②!$A$2:$F$100,5,0))</f>
        <v/>
      </c>
      <c r="G46" s="298" t="str">
        <f>IF(A46="","",VLOOKUP(A46,男子登録②!$A$2:$F$100,6,1))</f>
        <v/>
      </c>
      <c r="H46" s="294"/>
      <c r="I46" s="333"/>
      <c r="J46" s="334"/>
      <c r="K46" s="335"/>
      <c r="L46" s="303" t="str">
        <f>IF(入力シート③!G41="","",入力シート③!G41)</f>
        <v/>
      </c>
      <c r="M46" s="304" t="str">
        <f>IF(入力シート③!H41="","",入力シート③!H41)</f>
        <v/>
      </c>
      <c r="N46" s="336" t="str">
        <f>IF(入力シート③!I41="","",入力シート③!I41)</f>
        <v/>
      </c>
      <c r="O46" s="309" t="str">
        <f>IF(入力シート③!J41="","",入力シート③!J41)</f>
        <v/>
      </c>
      <c r="P46" s="309"/>
      <c r="Q46" s="309" t="str">
        <f>IF(L46="","",VLOOKUP(L46,女子登録②!$A$2:$F$100,5,0))</f>
        <v/>
      </c>
      <c r="R46" s="309" t="str">
        <f>IF(L46="","",VLOOKUP(L46,女子登録②!$A$2:$F$100,6,1))</f>
        <v/>
      </c>
      <c r="S46" s="304"/>
      <c r="T46" s="375"/>
      <c r="U46" s="376"/>
      <c r="V46" s="377"/>
      <c r="W46" s="256"/>
    </row>
    <row r="47" spans="1:23" ht="15" customHeight="1">
      <c r="A47" s="293" t="str">
        <f>IF(入力シート③!A42="","",入力シート③!A42)</f>
        <v/>
      </c>
      <c r="B47" s="294" t="str">
        <f>IF(入力シート③!B42="","",入力シート③!B42)</f>
        <v/>
      </c>
      <c r="C47" s="337" t="str">
        <f>IF(入力シート③!C42="","",入力シート③!C42)</f>
        <v/>
      </c>
      <c r="D47" s="295" t="str">
        <f>IF(入力シート③!D42="","",入力シート③!D42)</f>
        <v/>
      </c>
      <c r="E47" s="295"/>
      <c r="F47" s="295" t="str">
        <f>IF(A47="","",VLOOKUP(A47,男子登録②!$A$2:$F$100,5,0))</f>
        <v/>
      </c>
      <c r="G47" s="298" t="str">
        <f>IF(A47="","",VLOOKUP(A47,男子登録②!$A$2:$F$100,6,1))</f>
        <v/>
      </c>
      <c r="H47" s="294"/>
      <c r="I47" s="333"/>
      <c r="J47" s="334"/>
      <c r="K47" s="335"/>
      <c r="L47" s="303" t="str">
        <f>IF(入力シート③!G42="","",入力シート③!G42)</f>
        <v/>
      </c>
      <c r="M47" s="304" t="str">
        <f>IF(入力シート③!H42="","",入力シート③!H42)</f>
        <v/>
      </c>
      <c r="N47" s="336" t="str">
        <f>IF(入力シート③!I42="","",入力シート③!I42)</f>
        <v/>
      </c>
      <c r="O47" s="309" t="str">
        <f>IF(入力シート③!J42="","",入力シート③!J42)</f>
        <v/>
      </c>
      <c r="P47" s="309"/>
      <c r="Q47" s="309" t="str">
        <f>IF(L47="","",VLOOKUP(L47,女子登録②!$A$2:$F$100,5,0))</f>
        <v/>
      </c>
      <c r="R47" s="309" t="str">
        <f>IF(L47="","",VLOOKUP(L47,女子登録②!$A$2:$F$100,6,1))</f>
        <v/>
      </c>
      <c r="S47" s="304"/>
      <c r="T47" s="375"/>
      <c r="U47" s="376"/>
      <c r="V47" s="377"/>
      <c r="W47" s="256"/>
    </row>
    <row r="48" spans="1:23" ht="15" customHeight="1">
      <c r="A48" s="293" t="str">
        <f>IF(入力シート③!A43="","",入力シート③!A43)</f>
        <v/>
      </c>
      <c r="B48" s="294" t="str">
        <f>IF(入力シート③!B43="","",入力シート③!B43)</f>
        <v/>
      </c>
      <c r="C48" s="337" t="str">
        <f>IF(入力シート③!C43="","",入力シート③!C43)</f>
        <v/>
      </c>
      <c r="D48" s="295" t="str">
        <f>IF(入力シート③!D43="","",入力シート③!D43)</f>
        <v/>
      </c>
      <c r="E48" s="295"/>
      <c r="F48" s="295" t="str">
        <f>IF(A48="","",VLOOKUP(A48,男子登録②!$A$2:$F$100,5,0))</f>
        <v/>
      </c>
      <c r="G48" s="298" t="str">
        <f>IF(A48="","",VLOOKUP(A48,男子登録②!$A$2:$F$100,6,1))</f>
        <v/>
      </c>
      <c r="H48" s="294"/>
      <c r="I48" s="333"/>
      <c r="J48" s="334"/>
      <c r="K48" s="335"/>
      <c r="L48" s="303" t="str">
        <f>IF(入力シート③!G43="","",入力シート③!G43)</f>
        <v/>
      </c>
      <c r="M48" s="304" t="str">
        <f>IF(入力シート③!H43="","",入力シート③!H43)</f>
        <v/>
      </c>
      <c r="N48" s="336" t="str">
        <f>IF(入力シート③!I43="","",入力シート③!I43)</f>
        <v/>
      </c>
      <c r="O48" s="309" t="str">
        <f>IF(入力シート③!J43="","",入力シート③!J43)</f>
        <v/>
      </c>
      <c r="P48" s="309"/>
      <c r="Q48" s="309" t="str">
        <f>IF(L48="","",VLOOKUP(L48,女子登録②!$A$2:$F$100,5,0))</f>
        <v/>
      </c>
      <c r="R48" s="309" t="str">
        <f>IF(L48="","",VLOOKUP(L48,女子登録②!$A$2:$F$100,6,1))</f>
        <v/>
      </c>
      <c r="S48" s="304"/>
      <c r="T48" s="375"/>
      <c r="U48" s="376"/>
      <c r="V48" s="377"/>
      <c r="W48" s="256"/>
    </row>
    <row r="49" spans="1:23" ht="15" customHeight="1">
      <c r="A49" s="293" t="str">
        <f>IF(入力シート③!A44="","",入力シート③!A44)</f>
        <v/>
      </c>
      <c r="B49" s="294" t="str">
        <f>IF(入力シート③!B44="","",入力シート③!B44)</f>
        <v/>
      </c>
      <c r="C49" s="337" t="str">
        <f>IF(入力シート③!C44="","",入力シート③!C44)</f>
        <v/>
      </c>
      <c r="D49" s="295" t="str">
        <f>IF(入力シート③!D44="","",入力シート③!D44)</f>
        <v/>
      </c>
      <c r="E49" s="295"/>
      <c r="F49" s="295" t="str">
        <f>IF(A49="","",VLOOKUP(A49,男子登録②!$A$2:$F$100,5,0))</f>
        <v/>
      </c>
      <c r="G49" s="298" t="str">
        <f>IF(A49="","",VLOOKUP(A49,男子登録②!$A$2:$F$100,6,1))</f>
        <v/>
      </c>
      <c r="H49" s="294"/>
      <c r="I49" s="333"/>
      <c r="J49" s="334"/>
      <c r="K49" s="335"/>
      <c r="L49" s="303" t="str">
        <f>IF(入力シート③!G44="","",入力シート③!G44)</f>
        <v/>
      </c>
      <c r="M49" s="304" t="str">
        <f>IF(入力シート③!H44="","",入力シート③!H44)</f>
        <v/>
      </c>
      <c r="N49" s="336" t="str">
        <f>IF(入力シート③!I44="","",入力シート③!I44)</f>
        <v/>
      </c>
      <c r="O49" s="309" t="str">
        <f>IF(入力シート③!J44="","",入力シート③!J44)</f>
        <v/>
      </c>
      <c r="P49" s="309"/>
      <c r="Q49" s="309" t="str">
        <f>IF(L49="","",VLOOKUP(L49,女子登録②!$A$2:$F$100,5,0))</f>
        <v/>
      </c>
      <c r="R49" s="309" t="str">
        <f>IF(L49="","",VLOOKUP(L49,女子登録②!$A$2:$F$100,6,1))</f>
        <v/>
      </c>
      <c r="S49" s="304"/>
      <c r="T49" s="375"/>
      <c r="U49" s="376"/>
      <c r="V49" s="377"/>
      <c r="W49" s="256"/>
    </row>
    <row r="50" spans="1:23" ht="15" customHeight="1">
      <c r="A50" s="293" t="str">
        <f>IF(入力シート③!A45="","",入力シート③!A45)</f>
        <v/>
      </c>
      <c r="B50" s="294" t="str">
        <f>IF(入力シート③!B45="","",入力シート③!B45)</f>
        <v/>
      </c>
      <c r="C50" s="337" t="str">
        <f>IF(入力シート③!C45="","",入力シート③!C45)</f>
        <v/>
      </c>
      <c r="D50" s="295" t="str">
        <f>IF(入力シート③!D45="","",入力シート③!D45)</f>
        <v/>
      </c>
      <c r="E50" s="295"/>
      <c r="F50" s="295" t="str">
        <f>IF(A50="","",VLOOKUP(A50,男子登録②!$A$2:$F$100,5,0))</f>
        <v/>
      </c>
      <c r="G50" s="298" t="str">
        <f>IF(A50="","",VLOOKUP(A50,男子登録②!$A$2:$F$100,6,1))</f>
        <v/>
      </c>
      <c r="H50" s="294"/>
      <c r="I50" s="333"/>
      <c r="J50" s="334"/>
      <c r="K50" s="335"/>
      <c r="L50" s="303" t="str">
        <f>IF(入力シート③!G45="","",入力シート③!G45)</f>
        <v/>
      </c>
      <c r="M50" s="304" t="str">
        <f>IF(入力シート③!H45="","",入力シート③!H45)</f>
        <v/>
      </c>
      <c r="N50" s="336" t="str">
        <f>IF(入力シート③!I45="","",入力シート③!I45)</f>
        <v/>
      </c>
      <c r="O50" s="309" t="str">
        <f>IF(入力シート③!J45="","",入力シート③!J45)</f>
        <v/>
      </c>
      <c r="P50" s="309"/>
      <c r="Q50" s="309" t="str">
        <f>IF(L50="","",VLOOKUP(L50,女子登録②!$A$2:$F$100,5,0))</f>
        <v/>
      </c>
      <c r="R50" s="309" t="str">
        <f>IF(L50="","",VLOOKUP(L50,女子登録②!$A$2:$F$100,6,1))</f>
        <v/>
      </c>
      <c r="S50" s="304"/>
      <c r="T50" s="375"/>
      <c r="U50" s="376"/>
      <c r="V50" s="377"/>
      <c r="W50" s="256"/>
    </row>
    <row r="51" spans="1:23" ht="15" customHeight="1">
      <c r="A51" s="293" t="str">
        <f>IF(入力シート③!A46="","",入力シート③!A46)</f>
        <v/>
      </c>
      <c r="B51" s="294" t="str">
        <f>IF(入力シート③!B46="","",入力シート③!B46)</f>
        <v/>
      </c>
      <c r="C51" s="337" t="str">
        <f>IF(入力シート③!C46="","",入力シート③!C46)</f>
        <v/>
      </c>
      <c r="D51" s="295" t="str">
        <f>IF(入力シート③!D46="","",入力シート③!D46)</f>
        <v/>
      </c>
      <c r="E51" s="295"/>
      <c r="F51" s="295" t="str">
        <f>IF(A51="","",VLOOKUP(A51,男子登録②!$A$2:$F$100,5,0))</f>
        <v/>
      </c>
      <c r="G51" s="298" t="str">
        <f>IF(A51="","",VLOOKUP(A51,男子登録②!$A$2:$F$100,6,1))</f>
        <v/>
      </c>
      <c r="H51" s="294"/>
      <c r="I51" s="333"/>
      <c r="J51" s="334"/>
      <c r="K51" s="335"/>
      <c r="L51" s="303" t="str">
        <f>IF(入力シート③!G46="","",入力シート③!G46)</f>
        <v/>
      </c>
      <c r="M51" s="304" t="str">
        <f>IF(入力シート③!H46="","",入力シート③!H46)</f>
        <v/>
      </c>
      <c r="N51" s="336" t="str">
        <f>IF(入力シート③!I46="","",入力シート③!I46)</f>
        <v/>
      </c>
      <c r="O51" s="309" t="str">
        <f>IF(入力シート③!J46="","",入力シート③!J46)</f>
        <v/>
      </c>
      <c r="P51" s="309"/>
      <c r="Q51" s="309" t="str">
        <f>IF(L51="","",VLOOKUP(L51,女子登録②!$A$2:$F$100,5,0))</f>
        <v/>
      </c>
      <c r="R51" s="309" t="str">
        <f>IF(L51="","",VLOOKUP(L51,女子登録②!$A$2:$F$100,6,1))</f>
        <v/>
      </c>
      <c r="S51" s="304"/>
      <c r="T51" s="375"/>
      <c r="U51" s="376"/>
      <c r="V51" s="377"/>
      <c r="W51" s="256"/>
    </row>
    <row r="52" spans="1:23" ht="15" customHeight="1">
      <c r="A52" s="293" t="str">
        <f>IF(入力シート③!A47="","",入力シート③!A47)</f>
        <v/>
      </c>
      <c r="B52" s="294" t="str">
        <f>IF(入力シート③!B47="","",入力シート③!B47)</f>
        <v/>
      </c>
      <c r="C52" s="337" t="str">
        <f>IF(入力シート③!C47="","",入力シート③!C47)</f>
        <v/>
      </c>
      <c r="D52" s="295" t="str">
        <f>IF(入力シート③!D47="","",入力シート③!D47)</f>
        <v/>
      </c>
      <c r="E52" s="295"/>
      <c r="F52" s="295" t="str">
        <f>IF(A52="","",VLOOKUP(A52,男子登録②!$A$2:$F$100,5,0))</f>
        <v/>
      </c>
      <c r="G52" s="298" t="str">
        <f>IF(A52="","",VLOOKUP(A52,男子登録②!$A$2:$F$100,6,1))</f>
        <v/>
      </c>
      <c r="H52" s="294"/>
      <c r="I52" s="333"/>
      <c r="J52" s="334"/>
      <c r="K52" s="335"/>
      <c r="L52" s="303" t="str">
        <f>IF(入力シート③!G47="","",入力シート③!G47)</f>
        <v/>
      </c>
      <c r="M52" s="304" t="str">
        <f>IF(入力シート③!H47="","",入力シート③!H47)</f>
        <v/>
      </c>
      <c r="N52" s="336" t="str">
        <f>IF(入力シート③!I47="","",入力シート③!I47)</f>
        <v/>
      </c>
      <c r="O52" s="309" t="str">
        <f>IF(入力シート③!J47="","",入力シート③!J47)</f>
        <v/>
      </c>
      <c r="P52" s="309"/>
      <c r="Q52" s="309" t="str">
        <f>IF(L52="","",VLOOKUP(L52,女子登録②!$A$2:$F$100,5,0))</f>
        <v/>
      </c>
      <c r="R52" s="309" t="str">
        <f>IF(L52="","",VLOOKUP(L52,女子登録②!$A$2:$F$100,6,1))</f>
        <v/>
      </c>
      <c r="S52" s="304"/>
      <c r="T52" s="375"/>
      <c r="U52" s="376"/>
      <c r="V52" s="377"/>
      <c r="W52" s="256"/>
    </row>
    <row r="53" spans="1:23" ht="15" customHeight="1">
      <c r="A53" s="293" t="str">
        <f>IF(入力シート③!A48="","",入力シート③!A48)</f>
        <v/>
      </c>
      <c r="B53" s="294" t="str">
        <f>IF(入力シート③!B48="","",入力シート③!B48)</f>
        <v/>
      </c>
      <c r="C53" s="337" t="str">
        <f>IF(入力シート③!C48="","",入力シート③!C48)</f>
        <v/>
      </c>
      <c r="D53" s="295" t="str">
        <f>IF(入力シート③!D48="","",入力シート③!D48)</f>
        <v/>
      </c>
      <c r="E53" s="295"/>
      <c r="F53" s="295" t="str">
        <f>IF(A53="","",VLOOKUP(A53,男子登録②!$A$2:$F$100,5,0))</f>
        <v/>
      </c>
      <c r="G53" s="298" t="str">
        <f>IF(A53="","",VLOOKUP(A53,男子登録②!$A$2:$F$100,6,1))</f>
        <v/>
      </c>
      <c r="H53" s="294"/>
      <c r="I53" s="333"/>
      <c r="J53" s="334"/>
      <c r="K53" s="335"/>
      <c r="L53" s="303" t="str">
        <f>IF(入力シート③!G48="","",入力シート③!G48)</f>
        <v/>
      </c>
      <c r="M53" s="304" t="str">
        <f>IF(入力シート③!H48="","",入力シート③!H48)</f>
        <v/>
      </c>
      <c r="N53" s="336" t="str">
        <f>IF(入力シート③!I48="","",入力シート③!I48)</f>
        <v/>
      </c>
      <c r="O53" s="309" t="str">
        <f>IF(入力シート③!J48="","",入力シート③!J48)</f>
        <v/>
      </c>
      <c r="P53" s="309"/>
      <c r="Q53" s="309" t="str">
        <f>IF(L53="","",VLOOKUP(L53,女子登録②!$A$2:$F$100,5,0))</f>
        <v/>
      </c>
      <c r="R53" s="309" t="str">
        <f>IF(L53="","",VLOOKUP(L53,女子登録②!$A$2:$F$100,6,1))</f>
        <v/>
      </c>
      <c r="S53" s="304"/>
      <c r="T53" s="375"/>
      <c r="U53" s="376"/>
      <c r="V53" s="377"/>
      <c r="W53" s="256"/>
    </row>
    <row r="54" spans="1:23" ht="15" customHeight="1">
      <c r="A54" s="293" t="str">
        <f>IF(入力シート③!A49="","",入力シート③!A49)</f>
        <v/>
      </c>
      <c r="B54" s="294" t="str">
        <f>IF(入力シート③!B49="","",入力シート③!B49)</f>
        <v/>
      </c>
      <c r="C54" s="337" t="str">
        <f>IF(入力シート③!C49="","",入力シート③!C49)</f>
        <v/>
      </c>
      <c r="D54" s="295" t="str">
        <f>IF(入力シート③!D49="","",入力シート③!D49)</f>
        <v/>
      </c>
      <c r="E54" s="295"/>
      <c r="F54" s="295" t="str">
        <f>IF(A54="","",VLOOKUP(A54,男子登録②!$A$2:$F$100,5,0))</f>
        <v/>
      </c>
      <c r="G54" s="298" t="str">
        <f>IF(A54="","",VLOOKUP(A54,男子登録②!$A$2:$F$100,6,1))</f>
        <v/>
      </c>
      <c r="H54" s="294"/>
      <c r="I54" s="333"/>
      <c r="J54" s="334"/>
      <c r="K54" s="335"/>
      <c r="L54" s="303" t="str">
        <f>IF(入力シート③!G49="","",入力シート③!G49)</f>
        <v/>
      </c>
      <c r="M54" s="304" t="str">
        <f>IF(入力シート③!H49="","",入力シート③!H49)</f>
        <v/>
      </c>
      <c r="N54" s="336" t="str">
        <f>IF(入力シート③!I49="","",入力シート③!I49)</f>
        <v/>
      </c>
      <c r="O54" s="309" t="str">
        <f>IF(入力シート③!J49="","",入力シート③!J49)</f>
        <v/>
      </c>
      <c r="P54" s="309"/>
      <c r="Q54" s="309" t="str">
        <f>IF(L54="","",VLOOKUP(L54,女子登録②!$A$2:$F$100,5,0))</f>
        <v/>
      </c>
      <c r="R54" s="309" t="str">
        <f>IF(L54="","",VLOOKUP(L54,女子登録②!$A$2:$F$100,6,1))</f>
        <v/>
      </c>
      <c r="S54" s="304"/>
      <c r="T54" s="375"/>
      <c r="U54" s="376"/>
      <c r="V54" s="377"/>
      <c r="W54" s="256"/>
    </row>
    <row r="55" spans="1:23" ht="15" customHeight="1">
      <c r="A55" s="293" t="str">
        <f>IF(入力シート③!A50="","",入力シート③!A50)</f>
        <v/>
      </c>
      <c r="B55" s="294" t="str">
        <f>IF(入力シート③!B50="","",入力シート③!B50)</f>
        <v/>
      </c>
      <c r="C55" s="337" t="str">
        <f>IF(入力シート③!C50="","",入力シート③!C50)</f>
        <v/>
      </c>
      <c r="D55" s="295" t="str">
        <f>IF(入力シート③!D50="","",入力シート③!D50)</f>
        <v/>
      </c>
      <c r="E55" s="295"/>
      <c r="F55" s="295" t="str">
        <f>IF(A55="","",VLOOKUP(A55,男子登録②!$A$2:$F$100,5,0))</f>
        <v/>
      </c>
      <c r="G55" s="298" t="str">
        <f>IF(A55="","",VLOOKUP(A55,男子登録②!$A$2:$F$100,6,1))</f>
        <v/>
      </c>
      <c r="H55" s="294"/>
      <c r="I55" s="333"/>
      <c r="J55" s="334"/>
      <c r="K55" s="335"/>
      <c r="L55" s="303" t="str">
        <f>IF(入力シート③!G50="","",入力シート③!G50)</f>
        <v/>
      </c>
      <c r="M55" s="304" t="str">
        <f>IF(入力シート③!H50="","",入力シート③!H50)</f>
        <v/>
      </c>
      <c r="N55" s="336" t="str">
        <f>IF(入力シート③!I50="","",入力シート③!I50)</f>
        <v/>
      </c>
      <c r="O55" s="309" t="str">
        <f>IF(入力シート③!J50="","",入力シート③!J50)</f>
        <v/>
      </c>
      <c r="P55" s="309"/>
      <c r="Q55" s="309" t="str">
        <f>IF(L55="","",VLOOKUP(L55,女子登録②!$A$2:$F$100,5,0))</f>
        <v/>
      </c>
      <c r="R55" s="309" t="str">
        <f>IF(L55="","",VLOOKUP(L55,女子登録②!$A$2:$F$100,6,1))</f>
        <v/>
      </c>
      <c r="S55" s="304"/>
      <c r="T55" s="375"/>
      <c r="U55" s="376"/>
      <c r="V55" s="377"/>
      <c r="W55" s="256"/>
    </row>
    <row r="56" spans="1:23" ht="15" customHeight="1">
      <c r="A56" s="293" t="str">
        <f>IF(入力シート③!A51="","",入力シート③!A51)</f>
        <v/>
      </c>
      <c r="B56" s="294" t="str">
        <f>IF(入力シート③!B51="","",入力シート③!B51)</f>
        <v/>
      </c>
      <c r="C56" s="337" t="str">
        <f>IF(入力シート③!C51="","",入力シート③!C51)</f>
        <v/>
      </c>
      <c r="D56" s="295" t="str">
        <f>IF(入力シート③!D51="","",入力シート③!D51)</f>
        <v/>
      </c>
      <c r="E56" s="295"/>
      <c r="F56" s="295" t="str">
        <f>IF(A56="","",VLOOKUP(A56,男子登録②!$A$2:$F$100,5,0))</f>
        <v/>
      </c>
      <c r="G56" s="298" t="str">
        <f>IF(A56="","",VLOOKUP(A56,男子登録②!$A$2:$F$100,6,1))</f>
        <v/>
      </c>
      <c r="H56" s="294"/>
      <c r="I56" s="333"/>
      <c r="J56" s="334"/>
      <c r="K56" s="335"/>
      <c r="L56" s="303" t="str">
        <f>IF(入力シート③!G51="","",入力シート③!G51)</f>
        <v/>
      </c>
      <c r="M56" s="304" t="str">
        <f>IF(入力シート③!H51="","",入力シート③!H51)</f>
        <v/>
      </c>
      <c r="N56" s="336" t="str">
        <f>IF(入力シート③!I51="","",入力シート③!I51)</f>
        <v/>
      </c>
      <c r="O56" s="309" t="str">
        <f>IF(入力シート③!J51="","",入力シート③!J51)</f>
        <v/>
      </c>
      <c r="P56" s="309"/>
      <c r="Q56" s="309" t="str">
        <f>IF(L56="","",VLOOKUP(L56,女子登録②!$A$2:$F$100,5,0))</f>
        <v/>
      </c>
      <c r="R56" s="309" t="str">
        <f>IF(L56="","",VLOOKUP(L56,女子登録②!$A$2:$F$100,6,1))</f>
        <v/>
      </c>
      <c r="S56" s="304"/>
      <c r="T56" s="375"/>
      <c r="U56" s="376"/>
      <c r="V56" s="377"/>
      <c r="W56" s="256"/>
    </row>
    <row r="57" spans="1:23" ht="15" customHeight="1">
      <c r="A57" s="293" t="str">
        <f>IF(入力シート③!A52="","",入力シート③!A52)</f>
        <v/>
      </c>
      <c r="B57" s="294" t="str">
        <f>IF(入力シート③!B52="","",入力シート③!B52)</f>
        <v/>
      </c>
      <c r="C57" s="337" t="str">
        <f>IF(入力シート③!C52="","",入力シート③!C52)</f>
        <v/>
      </c>
      <c r="D57" s="295" t="str">
        <f>IF(入力シート③!D52="","",入力シート③!D52)</f>
        <v/>
      </c>
      <c r="E57" s="295"/>
      <c r="F57" s="295" t="str">
        <f>IF(A57="","",VLOOKUP(A57,男子登録②!$A$2:$F$100,5,0))</f>
        <v/>
      </c>
      <c r="G57" s="298" t="str">
        <f>IF(A57="","",VLOOKUP(A57,男子登録②!$A$2:$F$100,6,1))</f>
        <v/>
      </c>
      <c r="H57" s="294"/>
      <c r="I57" s="333"/>
      <c r="J57" s="334"/>
      <c r="K57" s="335"/>
      <c r="L57" s="303" t="str">
        <f>IF(入力シート③!G52="","",入力シート③!G52)</f>
        <v/>
      </c>
      <c r="M57" s="304" t="str">
        <f>IF(入力シート③!H52="","",入力シート③!H52)</f>
        <v/>
      </c>
      <c r="N57" s="336" t="str">
        <f>IF(入力シート③!I52="","",入力シート③!I52)</f>
        <v/>
      </c>
      <c r="O57" s="309" t="str">
        <f>IF(入力シート③!J52="","",入力シート③!J52)</f>
        <v/>
      </c>
      <c r="P57" s="309"/>
      <c r="Q57" s="309" t="str">
        <f>IF(L57="","",VLOOKUP(L57,女子登録②!$A$2:$F$100,5,0))</f>
        <v/>
      </c>
      <c r="R57" s="309" t="str">
        <f>IF(L57="","",VLOOKUP(L57,女子登録②!$A$2:$F$100,6,1))</f>
        <v/>
      </c>
      <c r="S57" s="304"/>
      <c r="T57" s="375"/>
      <c r="U57" s="376"/>
      <c r="V57" s="377"/>
      <c r="W57" s="256"/>
    </row>
    <row r="58" spans="1:23" ht="15" customHeight="1">
      <c r="A58" s="293" t="str">
        <f>IF(入力シート③!A53="","",入力シート③!A53)</f>
        <v/>
      </c>
      <c r="B58" s="294" t="str">
        <f>IF(入力シート③!B53="","",入力シート③!B53)</f>
        <v/>
      </c>
      <c r="C58" s="337" t="str">
        <f>IF(入力シート③!C53="","",入力シート③!C53)</f>
        <v/>
      </c>
      <c r="D58" s="295" t="str">
        <f>IF(入力シート③!D53="","",入力シート③!D53)</f>
        <v/>
      </c>
      <c r="E58" s="295"/>
      <c r="F58" s="295" t="str">
        <f>IF(A58="","",VLOOKUP(A58,男子登録②!$A$2:$F$100,5,0))</f>
        <v/>
      </c>
      <c r="G58" s="298" t="str">
        <f>IF(A58="","",VLOOKUP(A58,男子登録②!$A$2:$F$100,6,1))</f>
        <v/>
      </c>
      <c r="H58" s="294"/>
      <c r="I58" s="333"/>
      <c r="J58" s="334"/>
      <c r="K58" s="335"/>
      <c r="L58" s="303" t="str">
        <f>IF(入力シート③!G53="","",入力シート③!G53)</f>
        <v/>
      </c>
      <c r="M58" s="304" t="str">
        <f>IF(入力シート③!H53="","",入力シート③!H53)</f>
        <v/>
      </c>
      <c r="N58" s="336" t="str">
        <f>IF(入力シート③!I53="","",入力シート③!I53)</f>
        <v/>
      </c>
      <c r="O58" s="309" t="str">
        <f>IF(入力シート③!J53="","",入力シート③!J53)</f>
        <v/>
      </c>
      <c r="P58" s="309"/>
      <c r="Q58" s="309" t="str">
        <f>IF(L58="","",VLOOKUP(L58,女子登録②!$A$2:$F$100,5,0))</f>
        <v/>
      </c>
      <c r="R58" s="309" t="str">
        <f>IF(L58="","",VLOOKUP(L58,女子登録②!$A$2:$F$100,6,1))</f>
        <v/>
      </c>
      <c r="S58" s="304"/>
      <c r="T58" s="375"/>
      <c r="U58" s="376"/>
      <c r="V58" s="377"/>
      <c r="W58" s="256"/>
    </row>
    <row r="59" spans="1:23" ht="15" customHeight="1">
      <c r="A59" s="293" t="str">
        <f>IF(入力シート③!A54="","",入力シート③!A54)</f>
        <v/>
      </c>
      <c r="B59" s="294" t="str">
        <f>IF(入力シート③!B54="","",入力シート③!B54)</f>
        <v/>
      </c>
      <c r="C59" s="337" t="str">
        <f>IF(入力シート③!C54="","",入力シート③!C54)</f>
        <v/>
      </c>
      <c r="D59" s="295" t="str">
        <f>IF(入力シート③!D54="","",入力シート③!D54)</f>
        <v/>
      </c>
      <c r="E59" s="295"/>
      <c r="F59" s="295" t="str">
        <f>IF(A59="","",VLOOKUP(A59,男子登録②!$A$2:$F$100,5,0))</f>
        <v/>
      </c>
      <c r="G59" s="298" t="str">
        <f>IF(A59="","",VLOOKUP(A59,男子登録②!$A$2:$F$100,6,1))</f>
        <v/>
      </c>
      <c r="H59" s="294"/>
      <c r="I59" s="333"/>
      <c r="J59" s="334"/>
      <c r="K59" s="335"/>
      <c r="L59" s="303" t="str">
        <f>IF(入力シート③!G54="","",入力シート③!G54)</f>
        <v/>
      </c>
      <c r="M59" s="304" t="str">
        <f>IF(入力シート③!H54="","",入力シート③!H54)</f>
        <v/>
      </c>
      <c r="N59" s="336" t="str">
        <f>IF(入力シート③!I54="","",入力シート③!I54)</f>
        <v/>
      </c>
      <c r="O59" s="309" t="str">
        <f>IF(入力シート③!J54="","",入力シート③!J54)</f>
        <v/>
      </c>
      <c r="P59" s="309"/>
      <c r="Q59" s="309" t="str">
        <f>IF(L59="","",VLOOKUP(L59,女子登録②!$A$2:$F$100,5,0))</f>
        <v/>
      </c>
      <c r="R59" s="309" t="str">
        <f>IF(L59="","",VLOOKUP(L59,女子登録②!$A$2:$F$100,6,1))</f>
        <v/>
      </c>
      <c r="S59" s="304"/>
      <c r="T59" s="375"/>
      <c r="U59" s="376"/>
      <c r="V59" s="377"/>
      <c r="W59" s="256"/>
    </row>
    <row r="60" spans="1:23" ht="15" customHeight="1">
      <c r="A60" s="293" t="str">
        <f>IF(入力シート③!A55="","",入力シート③!A55)</f>
        <v/>
      </c>
      <c r="B60" s="294" t="str">
        <f>IF(入力シート③!B55="","",入力シート③!B55)</f>
        <v/>
      </c>
      <c r="C60" s="337" t="str">
        <f>IF(入力シート③!C55="","",入力シート③!C55)</f>
        <v/>
      </c>
      <c r="D60" s="295" t="str">
        <f>IF(入力シート③!D55="","",入力シート③!D55)</f>
        <v/>
      </c>
      <c r="E60" s="295"/>
      <c r="F60" s="295" t="str">
        <f>IF(A60="","",VLOOKUP(A60,男子登録②!$A$2:$F$100,5,0))</f>
        <v/>
      </c>
      <c r="G60" s="298" t="str">
        <f>IF(A60="","",VLOOKUP(A60,男子登録②!$A$2:$F$100,6,1))</f>
        <v/>
      </c>
      <c r="H60" s="294"/>
      <c r="I60" s="333"/>
      <c r="J60" s="334"/>
      <c r="K60" s="335"/>
      <c r="L60" s="303" t="str">
        <f>IF(入力シート③!G55="","",入力シート③!G55)</f>
        <v/>
      </c>
      <c r="M60" s="304" t="str">
        <f>IF(入力シート③!H55="","",入力シート③!H55)</f>
        <v/>
      </c>
      <c r="N60" s="336" t="str">
        <f>IF(入力シート③!I55="","",入力シート③!I55)</f>
        <v/>
      </c>
      <c r="O60" s="309" t="str">
        <f>IF(入力シート③!J55="","",入力シート③!J55)</f>
        <v/>
      </c>
      <c r="P60" s="309"/>
      <c r="Q60" s="309" t="str">
        <f>IF(L60="","",VLOOKUP(L60,女子登録②!$A$2:$F$100,5,0))</f>
        <v/>
      </c>
      <c r="R60" s="309" t="str">
        <f>IF(L60="","",VLOOKUP(L60,女子登録②!$A$2:$F$100,6,1))</f>
        <v/>
      </c>
      <c r="S60" s="304"/>
      <c r="T60" s="375"/>
      <c r="U60" s="376"/>
      <c r="V60" s="377"/>
      <c r="W60" s="256"/>
    </row>
    <row r="61" spans="1:23" ht="15" customHeight="1">
      <c r="A61" s="293" t="str">
        <f>IF(入力シート③!A56="","",入力シート③!A56)</f>
        <v/>
      </c>
      <c r="B61" s="294" t="str">
        <f>IF(入力シート③!B56="","",入力シート③!B56)</f>
        <v/>
      </c>
      <c r="C61" s="337" t="str">
        <f>IF(入力シート③!C56="","",入力シート③!C56)</f>
        <v/>
      </c>
      <c r="D61" s="295" t="str">
        <f>IF(入力シート③!D56="","",入力シート③!D56)</f>
        <v/>
      </c>
      <c r="E61" s="295"/>
      <c r="F61" s="295" t="str">
        <f>IF(A61="","",VLOOKUP(A61,男子登録②!$A$2:$F$100,5,0))</f>
        <v/>
      </c>
      <c r="G61" s="298" t="str">
        <f>IF(A61="","",VLOOKUP(A61,男子登録②!$A$2:$F$100,6,1))</f>
        <v/>
      </c>
      <c r="H61" s="294"/>
      <c r="I61" s="333"/>
      <c r="J61" s="334"/>
      <c r="K61" s="335"/>
      <c r="L61" s="303" t="str">
        <f>IF(入力シート③!G56="","",入力シート③!G56)</f>
        <v/>
      </c>
      <c r="M61" s="304" t="str">
        <f>IF(入力シート③!H56="","",入力シート③!H56)</f>
        <v/>
      </c>
      <c r="N61" s="336" t="str">
        <f>IF(入力シート③!I56="","",入力シート③!I56)</f>
        <v/>
      </c>
      <c r="O61" s="309" t="str">
        <f>IF(入力シート③!J56="","",入力シート③!J56)</f>
        <v/>
      </c>
      <c r="P61" s="309"/>
      <c r="Q61" s="309" t="str">
        <f>IF(L61="","",VLOOKUP(L61,女子登録②!$A$2:$F$100,5,0))</f>
        <v/>
      </c>
      <c r="R61" s="309" t="str">
        <f>IF(L61="","",VLOOKUP(L61,女子登録②!$A$2:$F$100,6,1))</f>
        <v/>
      </c>
      <c r="S61" s="304"/>
      <c r="T61" s="375"/>
      <c r="U61" s="376"/>
      <c r="V61" s="377"/>
      <c r="W61" s="256"/>
    </row>
    <row r="62" spans="1:23" ht="15" customHeight="1">
      <c r="A62" s="293" t="str">
        <f>IF(入力シート③!A57="","",入力シート③!A57)</f>
        <v/>
      </c>
      <c r="B62" s="294" t="str">
        <f>IF(入力シート③!B57="","",入力シート③!B57)</f>
        <v/>
      </c>
      <c r="C62" s="337" t="str">
        <f>IF(入力シート③!C57="","",入力シート③!C57)</f>
        <v/>
      </c>
      <c r="D62" s="295" t="str">
        <f>IF(入力シート③!D57="","",入力シート③!D57)</f>
        <v/>
      </c>
      <c r="E62" s="295"/>
      <c r="F62" s="295" t="str">
        <f>IF(A62="","",VLOOKUP(A62,男子登録②!$A$2:$F$100,5,0))</f>
        <v/>
      </c>
      <c r="G62" s="298" t="str">
        <f>IF(A62="","",VLOOKUP(A62,男子登録②!$A$2:$F$100,6,1))</f>
        <v/>
      </c>
      <c r="H62" s="294"/>
      <c r="I62" s="333"/>
      <c r="J62" s="334"/>
      <c r="K62" s="335"/>
      <c r="L62" s="303" t="str">
        <f>IF(入力シート③!G57="","",入力シート③!G57)</f>
        <v/>
      </c>
      <c r="M62" s="304" t="str">
        <f>IF(入力シート③!H57="","",入力シート③!H57)</f>
        <v/>
      </c>
      <c r="N62" s="336" t="str">
        <f>IF(入力シート③!I57="","",入力シート③!I57)</f>
        <v/>
      </c>
      <c r="O62" s="309" t="str">
        <f>IF(入力シート③!J57="","",入力シート③!J57)</f>
        <v/>
      </c>
      <c r="P62" s="309"/>
      <c r="Q62" s="309" t="str">
        <f>IF(L62="","",VLOOKUP(L62,女子登録②!$A$2:$F$100,5,0))</f>
        <v/>
      </c>
      <c r="R62" s="309" t="str">
        <f>IF(L62="","",VLOOKUP(L62,女子登録②!$A$2:$F$100,6,1))</f>
        <v/>
      </c>
      <c r="S62" s="304"/>
      <c r="T62" s="375"/>
      <c r="U62" s="376"/>
      <c r="V62" s="377"/>
      <c r="W62" s="256"/>
    </row>
    <row r="63" spans="1:23" ht="15" customHeight="1">
      <c r="A63" s="293" t="str">
        <f>IF(入力シート③!A58="","",入力シート③!A58)</f>
        <v/>
      </c>
      <c r="B63" s="294" t="str">
        <f>IF(入力シート③!B58="","",入力シート③!B58)</f>
        <v/>
      </c>
      <c r="C63" s="337" t="str">
        <f>IF(入力シート③!C58="","",入力シート③!C58)</f>
        <v/>
      </c>
      <c r="D63" s="295" t="str">
        <f>IF(入力シート③!D58="","",入力シート③!D58)</f>
        <v/>
      </c>
      <c r="E63" s="295"/>
      <c r="F63" s="295" t="str">
        <f>IF(A63="","",VLOOKUP(A63,男子登録②!$A$2:$F$100,5,0))</f>
        <v/>
      </c>
      <c r="G63" s="298" t="str">
        <f>IF(A63="","",VLOOKUP(A63,男子登録②!$A$2:$F$100,6,1))</f>
        <v/>
      </c>
      <c r="H63" s="294"/>
      <c r="I63" s="333"/>
      <c r="J63" s="334"/>
      <c r="K63" s="335"/>
      <c r="L63" s="303" t="str">
        <f>IF(入力シート③!G58="","",入力シート③!G58)</f>
        <v/>
      </c>
      <c r="M63" s="304" t="str">
        <f>IF(入力シート③!H58="","",入力シート③!H58)</f>
        <v/>
      </c>
      <c r="N63" s="336" t="str">
        <f>IF(入力シート③!I58="","",入力シート③!I58)</f>
        <v/>
      </c>
      <c r="O63" s="309" t="str">
        <f>IF(入力シート③!J58="","",入力シート③!J58)</f>
        <v/>
      </c>
      <c r="P63" s="309"/>
      <c r="Q63" s="309" t="str">
        <f>IF(L63="","",VLOOKUP(L63,女子登録②!$A$2:$F$100,5,0))</f>
        <v/>
      </c>
      <c r="R63" s="309" t="str">
        <f>IF(L63="","",VLOOKUP(L63,女子登録②!$A$2:$F$100,6,1))</f>
        <v/>
      </c>
      <c r="S63" s="304"/>
      <c r="T63" s="375"/>
      <c r="U63" s="376"/>
      <c r="V63" s="377"/>
      <c r="W63" s="256"/>
    </row>
    <row r="64" spans="1:23" ht="15" customHeight="1">
      <c r="A64" s="293" t="str">
        <f>IF(入力シート③!A59="","",入力シート③!A59)</f>
        <v/>
      </c>
      <c r="B64" s="294" t="str">
        <f>IF(入力シート③!B59="","",入力シート③!B59)</f>
        <v/>
      </c>
      <c r="C64" s="337" t="str">
        <f>IF(入力シート③!C59="","",入力シート③!C59)</f>
        <v/>
      </c>
      <c r="D64" s="295" t="str">
        <f>IF(入力シート③!D59="","",入力シート③!D59)</f>
        <v/>
      </c>
      <c r="E64" s="295"/>
      <c r="F64" s="295" t="str">
        <f>IF(A64="","",VLOOKUP(A64,男子登録②!$A$2:$F$100,5,0))</f>
        <v/>
      </c>
      <c r="G64" s="298" t="str">
        <f>IF(A64="","",VLOOKUP(A64,男子登録②!$A$2:$F$100,6,1))</f>
        <v/>
      </c>
      <c r="H64" s="294"/>
      <c r="I64" s="333"/>
      <c r="J64" s="334"/>
      <c r="K64" s="335"/>
      <c r="L64" s="303" t="str">
        <f>IF(入力シート③!G59="","",入力シート③!G59)</f>
        <v/>
      </c>
      <c r="M64" s="304" t="str">
        <f>IF(入力シート③!H59="","",入力シート③!H59)</f>
        <v/>
      </c>
      <c r="N64" s="336" t="str">
        <f>IF(入力シート③!I59="","",入力シート③!I59)</f>
        <v/>
      </c>
      <c r="O64" s="309" t="str">
        <f>IF(入力シート③!J59="","",入力シート③!J59)</f>
        <v/>
      </c>
      <c r="P64" s="309"/>
      <c r="Q64" s="309" t="str">
        <f>IF(L64="","",VLOOKUP(L64,女子登録②!$A$2:$F$100,5,0))</f>
        <v/>
      </c>
      <c r="R64" s="309" t="str">
        <f>IF(L64="","",VLOOKUP(L64,女子登録②!$A$2:$F$100,6,1))</f>
        <v/>
      </c>
      <c r="S64" s="304"/>
      <c r="T64" s="375"/>
      <c r="U64" s="376"/>
      <c r="V64" s="377"/>
      <c r="W64" s="256"/>
    </row>
    <row r="65" spans="1:23" ht="15" customHeight="1">
      <c r="A65" s="293" t="str">
        <f>IF(入力シート③!A60="","",入力シート③!A60)</f>
        <v/>
      </c>
      <c r="B65" s="294" t="str">
        <f>IF(入力シート③!B60="","",入力シート③!B60)</f>
        <v/>
      </c>
      <c r="C65" s="337" t="str">
        <f>IF(入力シート③!C60="","",入力シート③!C60)</f>
        <v/>
      </c>
      <c r="D65" s="295" t="str">
        <f>IF(入力シート③!D60="","",入力シート③!D60)</f>
        <v/>
      </c>
      <c r="E65" s="295"/>
      <c r="F65" s="295" t="str">
        <f>IF(A65="","",VLOOKUP(A65,男子登録②!$A$2:$F$100,5,0))</f>
        <v/>
      </c>
      <c r="G65" s="298" t="str">
        <f>IF(A65="","",VLOOKUP(A65,男子登録②!$A$2:$F$100,6,1))</f>
        <v/>
      </c>
      <c r="H65" s="294"/>
      <c r="I65" s="333"/>
      <c r="J65" s="334"/>
      <c r="K65" s="335"/>
      <c r="L65" s="303" t="str">
        <f>IF(入力シート③!G60="","",入力シート③!G60)</f>
        <v/>
      </c>
      <c r="M65" s="304" t="str">
        <f>IF(入力シート③!H60="","",入力シート③!H60)</f>
        <v/>
      </c>
      <c r="N65" s="336" t="str">
        <f>IF(入力シート③!I60="","",入力シート③!I60)</f>
        <v/>
      </c>
      <c r="O65" s="309" t="str">
        <f>IF(入力シート③!J60="","",入力シート③!J60)</f>
        <v/>
      </c>
      <c r="P65" s="309"/>
      <c r="Q65" s="309" t="str">
        <f>IF(L65="","",VLOOKUP(L65,女子登録②!$A$2:$F$100,5,0))</f>
        <v/>
      </c>
      <c r="R65" s="309" t="str">
        <f>IF(L65="","",VLOOKUP(L65,女子登録②!$A$2:$F$100,6,1))</f>
        <v/>
      </c>
      <c r="S65" s="304"/>
      <c r="T65" s="375"/>
      <c r="U65" s="376"/>
      <c r="V65" s="377"/>
      <c r="W65" s="256"/>
    </row>
    <row r="66" spans="1:23" ht="15" customHeight="1">
      <c r="A66" s="293" t="str">
        <f>IF(入力シート③!A61="","",入力シート③!A61)</f>
        <v/>
      </c>
      <c r="B66" s="294" t="str">
        <f>IF(入力シート③!B61="","",入力シート③!B61)</f>
        <v/>
      </c>
      <c r="C66" s="337" t="str">
        <f>IF(入力シート③!C61="","",入力シート③!C61)</f>
        <v/>
      </c>
      <c r="D66" s="295" t="str">
        <f>IF(入力シート③!D61="","",入力シート③!D61)</f>
        <v/>
      </c>
      <c r="E66" s="295"/>
      <c r="F66" s="295" t="str">
        <f>IF(A66="","",VLOOKUP(A66,男子登録②!$A$2:$F$100,5,0))</f>
        <v/>
      </c>
      <c r="G66" s="298" t="str">
        <f>IF(A66="","",VLOOKUP(A66,男子登録②!$A$2:$F$100,6,1))</f>
        <v/>
      </c>
      <c r="H66" s="294"/>
      <c r="I66" s="333"/>
      <c r="J66" s="334"/>
      <c r="K66" s="335"/>
      <c r="L66" s="303" t="str">
        <f>IF(入力シート③!G61="","",入力シート③!G61)</f>
        <v/>
      </c>
      <c r="M66" s="304" t="str">
        <f>IF(入力シート③!H61="","",入力シート③!H61)</f>
        <v/>
      </c>
      <c r="N66" s="336" t="str">
        <f>IF(入力シート③!I61="","",入力シート③!I61)</f>
        <v/>
      </c>
      <c r="O66" s="309" t="str">
        <f>IF(入力シート③!J61="","",入力シート③!J61)</f>
        <v/>
      </c>
      <c r="P66" s="309"/>
      <c r="Q66" s="309" t="str">
        <f>IF(L66="","",VLOOKUP(L66,女子登録②!$A$2:$F$100,5,0))</f>
        <v/>
      </c>
      <c r="R66" s="309" t="str">
        <f>IF(L66="","",VLOOKUP(L66,女子登録②!$A$2:$F$100,6,1))</f>
        <v/>
      </c>
      <c r="S66" s="304"/>
      <c r="T66" s="375"/>
      <c r="U66" s="376"/>
      <c r="V66" s="377"/>
      <c r="W66" s="256"/>
    </row>
    <row r="67" spans="1:23" ht="15" customHeight="1">
      <c r="A67" s="293" t="str">
        <f>IF(入力シート③!A62="","",入力シート③!A62)</f>
        <v/>
      </c>
      <c r="B67" s="294" t="str">
        <f>IF(入力シート③!B62="","",入力シート③!B62)</f>
        <v/>
      </c>
      <c r="C67" s="337" t="str">
        <f>IF(入力シート③!C62="","",入力シート③!C62)</f>
        <v/>
      </c>
      <c r="D67" s="295" t="str">
        <f>IF(入力シート③!D62="","",入力シート③!D62)</f>
        <v/>
      </c>
      <c r="E67" s="295"/>
      <c r="F67" s="295" t="str">
        <f>IF(A67="","",VLOOKUP(A67,男子登録②!$A$2:$F$100,5,0))</f>
        <v/>
      </c>
      <c r="G67" s="298" t="str">
        <f>IF(A67="","",VLOOKUP(A67,男子登録②!$A$2:$F$100,6,1))</f>
        <v/>
      </c>
      <c r="H67" s="294"/>
      <c r="I67" s="333"/>
      <c r="J67" s="334"/>
      <c r="K67" s="335"/>
      <c r="L67" s="303" t="str">
        <f>IF(入力シート③!G62="","",入力シート③!G62)</f>
        <v/>
      </c>
      <c r="M67" s="304" t="str">
        <f>IF(入力シート③!H62="","",入力シート③!H62)</f>
        <v/>
      </c>
      <c r="N67" s="336" t="str">
        <f>IF(入力シート③!I62="","",入力シート③!I62)</f>
        <v/>
      </c>
      <c r="O67" s="309" t="str">
        <f>IF(入力シート③!J62="","",入力シート③!J62)</f>
        <v/>
      </c>
      <c r="P67" s="309"/>
      <c r="Q67" s="309" t="str">
        <f>IF(L67="","",VLOOKUP(L67,女子登録②!$A$2:$F$100,5,0))</f>
        <v/>
      </c>
      <c r="R67" s="309" t="str">
        <f>IF(L67="","",VLOOKUP(L67,女子登録②!$A$2:$F$100,6,1))</f>
        <v/>
      </c>
      <c r="S67" s="304"/>
      <c r="T67" s="375"/>
      <c r="U67" s="376"/>
      <c r="V67" s="377"/>
      <c r="W67" s="256"/>
    </row>
    <row r="68" spans="1:23" ht="15" customHeight="1">
      <c r="A68" s="293" t="str">
        <f>IF(入力シート③!A63="","",入力シート③!A63)</f>
        <v/>
      </c>
      <c r="B68" s="294" t="str">
        <f>IF(入力シート③!B63="","",入力シート③!B63)</f>
        <v/>
      </c>
      <c r="C68" s="337" t="str">
        <f>IF(入力シート③!C63="","",入力シート③!C63)</f>
        <v/>
      </c>
      <c r="D68" s="295" t="str">
        <f>IF(入力シート③!D63="","",入力シート③!D63)</f>
        <v/>
      </c>
      <c r="E68" s="295"/>
      <c r="F68" s="295" t="str">
        <f>IF(A68="","",VLOOKUP(A68,男子登録②!$A$2:$F$100,5,0))</f>
        <v/>
      </c>
      <c r="G68" s="298" t="str">
        <f>IF(A68="","",VLOOKUP(A68,男子登録②!$A$2:$F$100,6,1))</f>
        <v/>
      </c>
      <c r="H68" s="294"/>
      <c r="I68" s="333"/>
      <c r="J68" s="334"/>
      <c r="K68" s="335"/>
      <c r="L68" s="303" t="str">
        <f>IF(入力シート③!G63="","",入力シート③!G63)</f>
        <v/>
      </c>
      <c r="M68" s="304" t="str">
        <f>IF(入力シート③!H63="","",入力シート③!H63)</f>
        <v/>
      </c>
      <c r="N68" s="336" t="str">
        <f>IF(入力シート③!I63="","",入力シート③!I63)</f>
        <v/>
      </c>
      <c r="O68" s="309" t="str">
        <f>IF(入力シート③!J63="","",入力シート③!J63)</f>
        <v/>
      </c>
      <c r="P68" s="309"/>
      <c r="Q68" s="309" t="str">
        <f>IF(L68="","",VLOOKUP(L68,女子登録②!$A$2:$F$100,5,0))</f>
        <v/>
      </c>
      <c r="R68" s="309" t="str">
        <f>IF(L68="","",VLOOKUP(L68,女子登録②!$A$2:$F$100,6,1))</f>
        <v/>
      </c>
      <c r="S68" s="304"/>
      <c r="T68" s="375"/>
      <c r="U68" s="376"/>
      <c r="V68" s="377"/>
      <c r="W68" s="256"/>
    </row>
    <row r="69" spans="1:23" ht="15" customHeight="1">
      <c r="A69" s="293" t="str">
        <f>IF(入力シート③!A64="","",入力シート③!A64)</f>
        <v/>
      </c>
      <c r="B69" s="294" t="str">
        <f>IF(入力シート③!B64="","",入力シート③!B64)</f>
        <v/>
      </c>
      <c r="C69" s="337" t="str">
        <f>IF(入力シート③!C64="","",入力シート③!C64)</f>
        <v/>
      </c>
      <c r="D69" s="295" t="str">
        <f>IF(入力シート③!D64="","",入力シート③!D64)</f>
        <v/>
      </c>
      <c r="E69" s="295"/>
      <c r="F69" s="295" t="str">
        <f>IF(A69="","",VLOOKUP(A69,男子登録②!$A$2:$F$100,5,0))</f>
        <v/>
      </c>
      <c r="G69" s="298" t="str">
        <f>IF(A69="","",VLOOKUP(A69,男子登録②!$A$2:$F$100,6,1))</f>
        <v/>
      </c>
      <c r="H69" s="294"/>
      <c r="I69" s="333"/>
      <c r="J69" s="334"/>
      <c r="K69" s="335"/>
      <c r="L69" s="303" t="str">
        <f>IF(入力シート③!G64="","",入力シート③!G64)</f>
        <v/>
      </c>
      <c r="M69" s="304" t="str">
        <f>IF(入力シート③!H64="","",入力シート③!H64)</f>
        <v/>
      </c>
      <c r="N69" s="336" t="str">
        <f>IF(入力シート③!I64="","",入力シート③!I64)</f>
        <v/>
      </c>
      <c r="O69" s="309" t="str">
        <f>IF(入力シート③!J64="","",入力シート③!J64)</f>
        <v/>
      </c>
      <c r="P69" s="309"/>
      <c r="Q69" s="309" t="str">
        <f>IF(L69="","",VLOOKUP(L69,女子登録②!$A$2:$F$100,5,0))</f>
        <v/>
      </c>
      <c r="R69" s="309" t="str">
        <f>IF(L69="","",VLOOKUP(L69,女子登録②!$A$2:$F$100,6,1))</f>
        <v/>
      </c>
      <c r="S69" s="304"/>
      <c r="T69" s="375"/>
      <c r="U69" s="376"/>
      <c r="V69" s="377"/>
      <c r="W69" s="256"/>
    </row>
    <row r="70" spans="1:23" ht="15" customHeight="1">
      <c r="A70" s="293" t="str">
        <f>IF(入力シート③!A65="","",入力シート③!A65)</f>
        <v/>
      </c>
      <c r="B70" s="294" t="str">
        <f>IF(入力シート③!B65="","",入力シート③!B65)</f>
        <v/>
      </c>
      <c r="C70" s="337" t="str">
        <f>IF(入力シート③!C65="","",入力シート③!C65)</f>
        <v/>
      </c>
      <c r="D70" s="295" t="str">
        <f>IF(入力シート③!D65="","",入力シート③!D65)</f>
        <v/>
      </c>
      <c r="E70" s="295"/>
      <c r="F70" s="295" t="str">
        <f>IF(A70="","",VLOOKUP(A70,男子登録②!$A$2:$F$100,5,0))</f>
        <v/>
      </c>
      <c r="G70" s="298" t="str">
        <f>IF(A70="","",VLOOKUP(A70,男子登録②!$A$2:$F$100,6,1))</f>
        <v/>
      </c>
      <c r="H70" s="294"/>
      <c r="I70" s="333"/>
      <c r="J70" s="334"/>
      <c r="K70" s="335"/>
      <c r="L70" s="303" t="str">
        <f>IF(入力シート③!G65="","",入力シート③!G65)</f>
        <v/>
      </c>
      <c r="M70" s="338" t="str">
        <f>IF(入力シート③!H65="","",入力シート③!H65)</f>
        <v/>
      </c>
      <c r="N70" s="336" t="str">
        <f>IF(入力シート③!I65="","",入力シート③!I65)</f>
        <v/>
      </c>
      <c r="O70" s="309" t="str">
        <f>IF(入力シート③!J65="","",入力シート③!J65)</f>
        <v/>
      </c>
      <c r="P70" s="309"/>
      <c r="Q70" s="309" t="str">
        <f>IF(L70="","",VLOOKUP(L70,女子登録②!$A$2:$F$100,5,0))</f>
        <v/>
      </c>
      <c r="R70" s="309" t="str">
        <f>IF(L70="","",VLOOKUP(L70,女子登録②!$A$2:$F$100,6,1))</f>
        <v/>
      </c>
      <c r="S70" s="304"/>
      <c r="T70" s="375"/>
      <c r="U70" s="376"/>
      <c r="V70" s="377"/>
      <c r="W70" s="256"/>
    </row>
    <row r="71" spans="1:23" ht="15" customHeight="1">
      <c r="A71" s="293" t="str">
        <f>IF(入力シート③!A66="","",入力シート③!A66)</f>
        <v/>
      </c>
      <c r="B71" s="294" t="str">
        <f>IF(入力シート③!B66="","",入力シート③!B66)</f>
        <v/>
      </c>
      <c r="C71" s="337" t="str">
        <f>IF(入力シート③!C66="","",入力シート③!C66)</f>
        <v/>
      </c>
      <c r="D71" s="295" t="str">
        <f>IF(入力シート③!D66="","",入力シート③!D66)</f>
        <v/>
      </c>
      <c r="E71" s="295"/>
      <c r="F71" s="295" t="str">
        <f>IF(A71="","",VLOOKUP(A71,男子登録②!$A$2:$F$100,5,0))</f>
        <v/>
      </c>
      <c r="G71" s="298" t="str">
        <f>IF(A71="","",VLOOKUP(A71,男子登録②!$A$2:$F$100,6,1))</f>
        <v/>
      </c>
      <c r="H71" s="294"/>
      <c r="I71" s="333"/>
      <c r="J71" s="334"/>
      <c r="K71" s="335"/>
      <c r="L71" s="303" t="str">
        <f>IF(入力シート③!G66="","",入力シート③!G66)</f>
        <v/>
      </c>
      <c r="M71" s="338" t="str">
        <f>IF(入力シート③!H66="","",入力シート③!H66)</f>
        <v/>
      </c>
      <c r="N71" s="336" t="str">
        <f>IF(入力シート③!I66="","",入力シート③!I66)</f>
        <v/>
      </c>
      <c r="O71" s="309" t="str">
        <f>IF(入力シート③!J66="","",入力シート③!J66)</f>
        <v/>
      </c>
      <c r="P71" s="309"/>
      <c r="Q71" s="309" t="str">
        <f>IF(L71="","",VLOOKUP(L71,女子登録②!$A$2:$F$100,5,0))</f>
        <v/>
      </c>
      <c r="R71" s="309" t="str">
        <f>IF(L71="","",VLOOKUP(L71,女子登録②!$A$2:$F$100,6,1))</f>
        <v/>
      </c>
      <c r="S71" s="304"/>
      <c r="T71" s="375"/>
      <c r="U71" s="376"/>
      <c r="V71" s="377"/>
      <c r="W71" s="256"/>
    </row>
    <row r="72" spans="1:23" ht="15" customHeight="1">
      <c r="A72" s="293" t="str">
        <f>IF(入力シート③!A67="","",入力シート③!A67)</f>
        <v/>
      </c>
      <c r="B72" s="294" t="str">
        <f>IF(入力シート③!B67="","",入力シート③!B67)</f>
        <v/>
      </c>
      <c r="C72" s="337" t="str">
        <f>IF(入力シート③!C67="","",入力シート③!C67)</f>
        <v/>
      </c>
      <c r="D72" s="295" t="str">
        <f>IF(入力シート③!D67="","",入力シート③!D67)</f>
        <v/>
      </c>
      <c r="E72" s="295"/>
      <c r="F72" s="295" t="str">
        <f>IF(A72="","",VLOOKUP(A72,男子登録②!$A$2:$F$100,5,0))</f>
        <v/>
      </c>
      <c r="G72" s="298" t="str">
        <f>IF(A72="","",VLOOKUP(A72,男子登録②!$A$2:$F$100,6,1))</f>
        <v/>
      </c>
      <c r="H72" s="294"/>
      <c r="I72" s="333"/>
      <c r="J72" s="334"/>
      <c r="K72" s="335"/>
      <c r="L72" s="303" t="str">
        <f>IF(入力シート③!G67="","",入力シート③!G67)</f>
        <v/>
      </c>
      <c r="M72" s="338" t="str">
        <f>IF(入力シート③!H67="","",入力シート③!H67)</f>
        <v/>
      </c>
      <c r="N72" s="336" t="str">
        <f>IF(入力シート③!I67="","",入力シート③!I67)</f>
        <v/>
      </c>
      <c r="O72" s="309" t="str">
        <f>IF(入力シート③!J67="","",入力シート③!J67)</f>
        <v/>
      </c>
      <c r="P72" s="309"/>
      <c r="Q72" s="309" t="str">
        <f>IF(L72="","",VLOOKUP(L72,女子登録②!$A$2:$F$100,5,0))</f>
        <v/>
      </c>
      <c r="R72" s="309" t="str">
        <f>IF(L72="","",VLOOKUP(L72,女子登録②!$A$2:$F$100,6,1))</f>
        <v/>
      </c>
      <c r="S72" s="304"/>
      <c r="T72" s="375"/>
      <c r="U72" s="376"/>
      <c r="V72" s="377"/>
      <c r="W72" s="256"/>
    </row>
    <row r="73" spans="1:23" ht="15" customHeight="1">
      <c r="A73" s="293" t="str">
        <f>IF(入力シート③!A68="","",入力シート③!A68)</f>
        <v/>
      </c>
      <c r="B73" s="294" t="str">
        <f>IF(入力シート③!B68="","",入力シート③!B68)</f>
        <v/>
      </c>
      <c r="C73" s="337" t="str">
        <f>IF(入力シート③!C68="","",入力シート③!C68)</f>
        <v/>
      </c>
      <c r="D73" s="295" t="str">
        <f>IF(入力シート③!D68="","",入力シート③!D68)</f>
        <v/>
      </c>
      <c r="E73" s="295"/>
      <c r="F73" s="295" t="str">
        <f>IF(A73="","",VLOOKUP(A73,男子登録②!$A$2:$F$100,5,0))</f>
        <v/>
      </c>
      <c r="G73" s="298" t="str">
        <f>IF(A73="","",VLOOKUP(A73,男子登録②!$A$2:$F$100,6,1))</f>
        <v/>
      </c>
      <c r="H73" s="294"/>
      <c r="I73" s="333"/>
      <c r="J73" s="334"/>
      <c r="K73" s="335"/>
      <c r="L73" s="303" t="str">
        <f>IF(入力シート③!G68="","",入力シート③!G68)</f>
        <v/>
      </c>
      <c r="M73" s="338" t="str">
        <f>IF(入力シート③!H68="","",入力シート③!H68)</f>
        <v/>
      </c>
      <c r="N73" s="336" t="str">
        <f>IF(入力シート③!I68="","",入力シート③!I68)</f>
        <v/>
      </c>
      <c r="O73" s="309" t="str">
        <f>IF(入力シート③!J68="","",入力シート③!J68)</f>
        <v/>
      </c>
      <c r="P73" s="309"/>
      <c r="Q73" s="309" t="str">
        <f>IF(L73="","",VLOOKUP(L73,女子登録②!$A$2:$F$100,5,0))</f>
        <v/>
      </c>
      <c r="R73" s="309" t="str">
        <f>IF(L73="","",VLOOKUP(L73,女子登録②!$A$2:$F$100,6,1))</f>
        <v/>
      </c>
      <c r="S73" s="304"/>
      <c r="T73" s="375"/>
      <c r="U73" s="376"/>
      <c r="V73" s="377"/>
      <c r="W73" s="256"/>
    </row>
    <row r="74" spans="1:23" ht="15" customHeight="1">
      <c r="A74" s="293" t="str">
        <f>IF(入力シート③!A69="","",入力シート③!A69)</f>
        <v/>
      </c>
      <c r="B74" s="294" t="str">
        <f>IF(入力シート③!B69="","",入力シート③!B69)</f>
        <v/>
      </c>
      <c r="C74" s="337" t="str">
        <f>IF(入力シート③!C69="","",入力シート③!C69)</f>
        <v/>
      </c>
      <c r="D74" s="295" t="str">
        <f>IF(入力シート③!D69="","",入力シート③!D69)</f>
        <v/>
      </c>
      <c r="E74" s="295"/>
      <c r="F74" s="295" t="str">
        <f>IF(A74="","",VLOOKUP(A74,男子登録②!$A$2:$F$100,5,0))</f>
        <v/>
      </c>
      <c r="G74" s="298" t="str">
        <f>IF(A74="","",VLOOKUP(A74,男子登録②!$A$2:$F$100,6,1))</f>
        <v/>
      </c>
      <c r="H74" s="294"/>
      <c r="I74" s="333"/>
      <c r="J74" s="334"/>
      <c r="K74" s="335"/>
      <c r="L74" s="303" t="str">
        <f>IF(入力シート③!G69="","",入力シート③!G69)</f>
        <v/>
      </c>
      <c r="M74" s="338" t="str">
        <f>IF(入力シート③!H69="","",入力シート③!H69)</f>
        <v/>
      </c>
      <c r="N74" s="336" t="str">
        <f>IF(入力シート③!I69="","",入力シート③!I69)</f>
        <v/>
      </c>
      <c r="O74" s="309" t="str">
        <f>IF(入力シート③!J69="","",入力シート③!J69)</f>
        <v/>
      </c>
      <c r="P74" s="309"/>
      <c r="Q74" s="309" t="str">
        <f>IF(L74="","",VLOOKUP(L74,女子登録②!$A$2:$F$100,5,0))</f>
        <v/>
      </c>
      <c r="R74" s="309" t="str">
        <f>IF(L74="","",VLOOKUP(L74,女子登録②!$A$2:$F$100,6,1))</f>
        <v/>
      </c>
      <c r="S74" s="304"/>
      <c r="T74" s="375"/>
      <c r="U74" s="376"/>
      <c r="V74" s="377"/>
      <c r="W74" s="256"/>
    </row>
    <row r="75" spans="1:23" ht="15" customHeight="1">
      <c r="A75" s="293" t="str">
        <f>IF(入力シート③!A70="","",入力シート③!A70)</f>
        <v/>
      </c>
      <c r="B75" s="294" t="str">
        <f>IF(入力シート③!B70="","",入力シート③!B70)</f>
        <v/>
      </c>
      <c r="C75" s="337" t="str">
        <f>IF(入力シート③!C70="","",入力シート③!C70)</f>
        <v/>
      </c>
      <c r="D75" s="295" t="str">
        <f>IF(入力シート③!D70="","",入力シート③!D70)</f>
        <v/>
      </c>
      <c r="E75" s="295"/>
      <c r="F75" s="295" t="str">
        <f>IF(A75="","",VLOOKUP(A75,男子登録②!$A$2:$F$100,5,0))</f>
        <v/>
      </c>
      <c r="G75" s="298" t="str">
        <f>IF(A75="","",VLOOKUP(A75,男子登録②!$A$2:$F$100,6,1))</f>
        <v/>
      </c>
      <c r="H75" s="294"/>
      <c r="I75" s="333"/>
      <c r="J75" s="334"/>
      <c r="K75" s="335"/>
      <c r="L75" s="303" t="str">
        <f>IF(入力シート③!G70="","",入力シート③!G70)</f>
        <v/>
      </c>
      <c r="M75" s="338" t="str">
        <f>IF(入力シート③!H70="","",入力シート③!H70)</f>
        <v/>
      </c>
      <c r="N75" s="336" t="str">
        <f>IF(入力シート③!I70="","",入力シート③!I70)</f>
        <v/>
      </c>
      <c r="O75" s="309" t="str">
        <f>IF(入力シート③!J70="","",入力シート③!J70)</f>
        <v/>
      </c>
      <c r="P75" s="309"/>
      <c r="Q75" s="309" t="str">
        <f>IF(L75="","",VLOOKUP(L75,女子登録②!$A$2:$F$100,5,0))</f>
        <v/>
      </c>
      <c r="R75" s="309" t="str">
        <f>IF(L75="","",VLOOKUP(L75,女子登録②!$A$2:$F$100,6,1))</f>
        <v/>
      </c>
      <c r="S75" s="304"/>
      <c r="T75" s="375"/>
      <c r="U75" s="376"/>
      <c r="V75" s="377"/>
      <c r="W75" s="256"/>
    </row>
    <row r="76" spans="1:23" ht="15" customHeight="1">
      <c r="A76" s="293" t="str">
        <f>IF(入力シート③!A71="","",入力シート③!A71)</f>
        <v/>
      </c>
      <c r="B76" s="294" t="str">
        <f>IF(入力シート③!B71="","",入力シート③!B71)</f>
        <v/>
      </c>
      <c r="C76" s="337" t="str">
        <f>IF(入力シート③!C71="","",入力シート③!C71)</f>
        <v/>
      </c>
      <c r="D76" s="295" t="str">
        <f>IF(入力シート③!D71="","",入力シート③!D71)</f>
        <v/>
      </c>
      <c r="E76" s="295"/>
      <c r="F76" s="295" t="str">
        <f>IF(A76="","",VLOOKUP(A76,男子登録②!$A$2:$F$100,5,0))</f>
        <v/>
      </c>
      <c r="G76" s="298" t="str">
        <f>IF(A76="","",VLOOKUP(A76,男子登録②!$A$2:$F$100,6,1))</f>
        <v/>
      </c>
      <c r="H76" s="294"/>
      <c r="I76" s="333"/>
      <c r="J76" s="334"/>
      <c r="K76" s="335"/>
      <c r="L76" s="303" t="str">
        <f>IF(入力シート③!G71="","",入力シート③!G71)</f>
        <v/>
      </c>
      <c r="M76" s="338" t="str">
        <f>IF(入力シート③!H71="","",入力シート③!H71)</f>
        <v/>
      </c>
      <c r="N76" s="336" t="str">
        <f>IF(入力シート③!I71="","",入力シート③!I71)</f>
        <v/>
      </c>
      <c r="O76" s="309" t="str">
        <f>IF(入力シート③!J71="","",入力シート③!J71)</f>
        <v/>
      </c>
      <c r="P76" s="309"/>
      <c r="Q76" s="309" t="str">
        <f>IF(L76="","",VLOOKUP(L76,女子登録②!$A$2:$F$100,5,0))</f>
        <v/>
      </c>
      <c r="R76" s="309" t="str">
        <f>IF(L76="","",VLOOKUP(L76,女子登録②!$A$2:$F$100,6,1))</f>
        <v/>
      </c>
      <c r="S76" s="304"/>
      <c r="T76" s="375"/>
      <c r="U76" s="376"/>
      <c r="V76" s="377"/>
      <c r="W76" s="256"/>
    </row>
    <row r="77" spans="1:23" ht="15" customHeight="1">
      <c r="A77" s="293" t="str">
        <f>IF(入力シート③!A72="","",入力シート③!A72)</f>
        <v/>
      </c>
      <c r="B77" s="294" t="str">
        <f>IF(入力シート③!B72="","",入力シート③!B72)</f>
        <v/>
      </c>
      <c r="C77" s="337" t="str">
        <f>IF(入力シート③!C72="","",入力シート③!C72)</f>
        <v/>
      </c>
      <c r="D77" s="295" t="str">
        <f>IF(入力シート③!D72="","",入力シート③!D72)</f>
        <v/>
      </c>
      <c r="E77" s="295"/>
      <c r="F77" s="295" t="str">
        <f>IF(A77="","",VLOOKUP(A77,男子登録②!$A$2:$F$100,5,0))</f>
        <v/>
      </c>
      <c r="G77" s="298" t="str">
        <f>IF(A77="","",VLOOKUP(A77,男子登録②!$A$2:$F$100,6,1))</f>
        <v/>
      </c>
      <c r="H77" s="294"/>
      <c r="I77" s="333"/>
      <c r="J77" s="334"/>
      <c r="K77" s="335"/>
      <c r="L77" s="303" t="str">
        <f>IF(入力シート③!G72="","",入力シート③!G72)</f>
        <v/>
      </c>
      <c r="M77" s="338" t="str">
        <f>IF(入力シート③!H72="","",入力シート③!H72)</f>
        <v/>
      </c>
      <c r="N77" s="336" t="str">
        <f>IF(入力シート③!I72="","",入力シート③!I72)</f>
        <v/>
      </c>
      <c r="O77" s="309" t="str">
        <f>IF(入力シート③!J72="","",入力シート③!J72)</f>
        <v/>
      </c>
      <c r="P77" s="309"/>
      <c r="Q77" s="309" t="str">
        <f>IF(L77="","",VLOOKUP(L77,女子登録②!$A$2:$F$100,5,0))</f>
        <v/>
      </c>
      <c r="R77" s="309" t="str">
        <f>IF(L77="","",VLOOKUP(L77,女子登録②!$A$2:$F$100,6,1))</f>
        <v/>
      </c>
      <c r="S77" s="304"/>
      <c r="T77" s="375"/>
      <c r="U77" s="376"/>
      <c r="V77" s="377"/>
      <c r="W77" s="256"/>
    </row>
    <row r="78" spans="1:23" ht="15" customHeight="1">
      <c r="A78" s="293" t="str">
        <f>IF(入力シート③!A73="","",入力シート③!A73)</f>
        <v/>
      </c>
      <c r="B78" s="294" t="str">
        <f>IF(入力シート③!B73="","",入力シート③!B73)</f>
        <v/>
      </c>
      <c r="C78" s="337" t="str">
        <f>IF(入力シート③!C73="","",入力シート③!C73)</f>
        <v/>
      </c>
      <c r="D78" s="295" t="str">
        <f>IF(入力シート③!D73="","",入力シート③!D73)</f>
        <v/>
      </c>
      <c r="E78" s="295"/>
      <c r="F78" s="295" t="str">
        <f>IF(A78="","",VLOOKUP(A78,男子登録②!$A$2:$F$100,5,0))</f>
        <v/>
      </c>
      <c r="G78" s="298" t="str">
        <f>IF(A78="","",VLOOKUP(A78,男子登録②!$A$2:$F$100,6,1))</f>
        <v/>
      </c>
      <c r="H78" s="294"/>
      <c r="I78" s="333"/>
      <c r="J78" s="334"/>
      <c r="K78" s="335"/>
      <c r="L78" s="303" t="str">
        <f>IF(入力シート③!G73="","",入力シート③!G73)</f>
        <v/>
      </c>
      <c r="M78" s="338" t="str">
        <f>IF(入力シート③!H73="","",入力シート③!H73)</f>
        <v/>
      </c>
      <c r="N78" s="336" t="str">
        <f>IF(入力シート③!I73="","",入力シート③!I73)</f>
        <v/>
      </c>
      <c r="O78" s="309" t="str">
        <f>IF(入力シート③!J73="","",入力シート③!J73)</f>
        <v/>
      </c>
      <c r="P78" s="309"/>
      <c r="Q78" s="309" t="str">
        <f>IF(L78="","",VLOOKUP(L78,女子登録②!$A$2:$F$100,5,0))</f>
        <v/>
      </c>
      <c r="R78" s="309" t="str">
        <f>IF(L78="","",VLOOKUP(L78,女子登録②!$A$2:$F$100,6,1))</f>
        <v/>
      </c>
      <c r="S78" s="304"/>
      <c r="T78" s="378"/>
      <c r="U78" s="379"/>
      <c r="V78" s="377"/>
      <c r="W78" s="256"/>
    </row>
    <row r="79" spans="1:23" ht="15" customHeight="1">
      <c r="A79" s="293" t="str">
        <f>IF(入力シート③!A74="","",入力シート③!A74)</f>
        <v/>
      </c>
      <c r="B79" s="294" t="str">
        <f>IF(入力シート③!B74="","",入力シート③!B74)</f>
        <v/>
      </c>
      <c r="C79" s="337" t="str">
        <f>IF(入力シート③!C74="","",入力シート③!C74)</f>
        <v/>
      </c>
      <c r="D79" s="295" t="str">
        <f>IF(入力シート③!D74="","",入力シート③!D74)</f>
        <v/>
      </c>
      <c r="E79" s="295"/>
      <c r="F79" s="295" t="str">
        <f>IF(A79="","",VLOOKUP(A79,男子登録②!$A$2:$F$100,5,0))</f>
        <v/>
      </c>
      <c r="G79" s="298" t="str">
        <f>IF(A79="","",VLOOKUP(A79,男子登録②!$A$2:$F$100,6,1))</f>
        <v/>
      </c>
      <c r="H79" s="294"/>
      <c r="I79" s="333"/>
      <c r="J79" s="334"/>
      <c r="K79" s="335"/>
      <c r="L79" s="303" t="str">
        <f>IF(入力シート③!G74="","",入力シート③!G74)</f>
        <v/>
      </c>
      <c r="M79" s="338" t="str">
        <f>IF(入力シート③!H74="","",入力シート③!H74)</f>
        <v/>
      </c>
      <c r="N79" s="336" t="str">
        <f>IF(入力シート③!I74="","",入力シート③!I74)</f>
        <v/>
      </c>
      <c r="O79" s="309" t="str">
        <f>IF(入力シート③!J74="","",入力シート③!J74)</f>
        <v/>
      </c>
      <c r="P79" s="309"/>
      <c r="Q79" s="309" t="str">
        <f>IF(L79="","",VLOOKUP(L79,女子登録②!$A$2:$F$100,5,0))</f>
        <v/>
      </c>
      <c r="R79" s="309" t="str">
        <f>IF(L79="","",VLOOKUP(L79,女子登録②!$A$2:$F$100,6,1))</f>
        <v/>
      </c>
      <c r="S79" s="304"/>
      <c r="T79" s="378"/>
      <c r="U79" s="379"/>
      <c r="V79" s="377"/>
      <c r="W79" s="256"/>
    </row>
    <row r="80" spans="1:23" ht="15" customHeight="1">
      <c r="A80" s="293" t="str">
        <f>IF(入力シート③!A75="","",入力シート③!A75)</f>
        <v/>
      </c>
      <c r="B80" s="294" t="str">
        <f>IF(入力シート③!B75="","",入力シート③!B75)</f>
        <v/>
      </c>
      <c r="C80" s="337" t="str">
        <f>IF(入力シート③!C75="","",入力シート③!C75)</f>
        <v/>
      </c>
      <c r="D80" s="295" t="str">
        <f>IF(入力シート③!D75="","",入力シート③!D75)</f>
        <v/>
      </c>
      <c r="E80" s="295"/>
      <c r="F80" s="295" t="str">
        <f>IF(A80="","",VLOOKUP(A80,男子登録②!$A$2:$F$100,5,0))</f>
        <v/>
      </c>
      <c r="G80" s="298" t="str">
        <f>IF(A80="","",VLOOKUP(A80,男子登録②!$A$2:$F$100,6,1))</f>
        <v/>
      </c>
      <c r="H80" s="294"/>
      <c r="I80" s="333"/>
      <c r="J80" s="334"/>
      <c r="K80" s="335"/>
      <c r="L80" s="303" t="str">
        <f>IF(入力シート③!G75="","",入力シート③!G75)</f>
        <v/>
      </c>
      <c r="M80" s="338" t="str">
        <f>IF(入力シート③!H75="","",入力シート③!H75)</f>
        <v/>
      </c>
      <c r="N80" s="336" t="str">
        <f>IF(入力シート③!I75="","",入力シート③!I75)</f>
        <v/>
      </c>
      <c r="O80" s="309" t="str">
        <f>IF(入力シート③!J75="","",入力シート③!J75)</f>
        <v/>
      </c>
      <c r="P80" s="309"/>
      <c r="Q80" s="309" t="str">
        <f>IF(L80="","",VLOOKUP(L80,女子登録②!$A$2:$F$100,5,0))</f>
        <v/>
      </c>
      <c r="R80" s="309" t="str">
        <f>IF(L80="","",VLOOKUP(L80,女子登録②!$A$2:$F$100,6,1))</f>
        <v/>
      </c>
      <c r="S80" s="304"/>
      <c r="T80" s="378"/>
      <c r="U80" s="379"/>
      <c r="V80" s="377"/>
      <c r="W80" s="256"/>
    </row>
    <row r="81" spans="1:23" ht="15" customHeight="1">
      <c r="A81" s="293" t="str">
        <f>IF(入力シート③!A76="","",入力シート③!A76)</f>
        <v/>
      </c>
      <c r="B81" s="294" t="str">
        <f>IF(入力シート③!B76="","",入力シート③!B76)</f>
        <v/>
      </c>
      <c r="C81" s="337" t="str">
        <f>IF(入力シート③!C76="","",入力シート③!C76)</f>
        <v/>
      </c>
      <c r="D81" s="295" t="str">
        <f>IF(入力シート③!D76="","",入力シート③!D76)</f>
        <v/>
      </c>
      <c r="E81" s="295"/>
      <c r="F81" s="295" t="str">
        <f>IF(A81="","",VLOOKUP(A81,男子登録②!$A$2:$F$100,5,0))</f>
        <v/>
      </c>
      <c r="G81" s="298" t="str">
        <f>IF(A81="","",VLOOKUP(A81,男子登録②!$A$2:$F$100,6,1))</f>
        <v/>
      </c>
      <c r="H81" s="294"/>
      <c r="I81" s="333"/>
      <c r="J81" s="334"/>
      <c r="K81" s="335"/>
      <c r="L81" s="303" t="str">
        <f>IF(入力シート③!G76="","",入力シート③!G76)</f>
        <v/>
      </c>
      <c r="M81" s="338" t="str">
        <f>IF(入力シート③!H76="","",入力シート③!H76)</f>
        <v/>
      </c>
      <c r="N81" s="336" t="str">
        <f>IF(入力シート③!I76="","",入力シート③!I76)</f>
        <v/>
      </c>
      <c r="O81" s="309" t="str">
        <f>IF(入力シート③!J76="","",入力シート③!J76)</f>
        <v/>
      </c>
      <c r="P81" s="309"/>
      <c r="Q81" s="309" t="str">
        <f>IF(L81="","",VLOOKUP(L81,女子登録②!$A$2:$F$100,5,0))</f>
        <v/>
      </c>
      <c r="R81" s="309" t="str">
        <f>IF(L81="","",VLOOKUP(L81,女子登録②!$A$2:$F$100,6,1))</f>
        <v/>
      </c>
      <c r="S81" s="304"/>
      <c r="T81" s="378"/>
      <c r="U81" s="379"/>
      <c r="V81" s="377"/>
      <c r="W81" s="256"/>
    </row>
    <row r="82" spans="1:23" ht="15" customHeight="1">
      <c r="A82" s="293" t="str">
        <f>IF(入力シート③!A77="","",入力シート③!A77)</f>
        <v/>
      </c>
      <c r="B82" s="294" t="str">
        <f>IF(入力シート③!B77="","",入力シート③!B77)</f>
        <v/>
      </c>
      <c r="C82" s="337" t="str">
        <f>IF(入力シート③!C77="","",入力シート③!C77)</f>
        <v/>
      </c>
      <c r="D82" s="295" t="str">
        <f>IF(入力シート③!D77="","",入力シート③!D77)</f>
        <v/>
      </c>
      <c r="E82" s="295"/>
      <c r="F82" s="295" t="str">
        <f>IF(A82="","",VLOOKUP(A82,男子登録②!$A$2:$F$100,5,0))</f>
        <v/>
      </c>
      <c r="G82" s="298" t="str">
        <f>IF(A82="","",VLOOKUP(A82,男子登録②!$A$2:$F$100,6,1))</f>
        <v/>
      </c>
      <c r="H82" s="294"/>
      <c r="I82" s="333"/>
      <c r="J82" s="334"/>
      <c r="K82" s="335"/>
      <c r="L82" s="303" t="str">
        <f>IF(入力シート③!G77="","",入力シート③!G77)</f>
        <v/>
      </c>
      <c r="M82" s="338" t="str">
        <f>IF(入力シート③!H77="","",入力シート③!H77)</f>
        <v/>
      </c>
      <c r="N82" s="336" t="str">
        <f>IF(入力シート③!I77="","",入力シート③!I77)</f>
        <v/>
      </c>
      <c r="O82" s="309" t="str">
        <f>IF(入力シート③!J77="","",入力シート③!J77)</f>
        <v/>
      </c>
      <c r="P82" s="309"/>
      <c r="Q82" s="309" t="str">
        <f>IF(L82="","",VLOOKUP(L82,女子登録②!$A$2:$F$100,5,0))</f>
        <v/>
      </c>
      <c r="R82" s="309" t="str">
        <f>IF(L82="","",VLOOKUP(L82,女子登録②!$A$2:$F$100,6,1))</f>
        <v/>
      </c>
      <c r="S82" s="304"/>
      <c r="T82" s="378"/>
      <c r="U82" s="379"/>
      <c r="V82" s="377"/>
      <c r="W82" s="256"/>
    </row>
    <row r="83" spans="1:23" ht="15" customHeight="1">
      <c r="A83" s="293" t="str">
        <f>IF(入力シート③!A78="","",入力シート③!A78)</f>
        <v/>
      </c>
      <c r="B83" s="294" t="str">
        <f>IF(入力シート③!B78="","",入力シート③!B78)</f>
        <v/>
      </c>
      <c r="C83" s="337" t="str">
        <f>IF(入力シート③!C78="","",入力シート③!C78)</f>
        <v/>
      </c>
      <c r="D83" s="295" t="str">
        <f>IF(入力シート③!D78="","",入力シート③!D78)</f>
        <v/>
      </c>
      <c r="E83" s="295"/>
      <c r="F83" s="295" t="str">
        <f>IF(A83="","",VLOOKUP(A83,男子登録②!$A$2:$F$100,5,0))</f>
        <v/>
      </c>
      <c r="G83" s="298" t="str">
        <f>IF(A83="","",VLOOKUP(A83,男子登録②!$A$2:$F$100,6,1))</f>
        <v/>
      </c>
      <c r="H83" s="294"/>
      <c r="I83" s="333"/>
      <c r="J83" s="334"/>
      <c r="K83" s="335"/>
      <c r="L83" s="303" t="str">
        <f>IF(入力シート③!G78="","",入力シート③!G78)</f>
        <v/>
      </c>
      <c r="M83" s="338" t="str">
        <f>IF(入力シート③!H78="","",入力シート③!H78)</f>
        <v/>
      </c>
      <c r="N83" s="336" t="str">
        <f>IF(入力シート③!I78="","",入力シート③!I78)</f>
        <v/>
      </c>
      <c r="O83" s="309" t="str">
        <f>IF(入力シート③!J78="","",入力シート③!J78)</f>
        <v/>
      </c>
      <c r="P83" s="309"/>
      <c r="Q83" s="309" t="str">
        <f>IF(L83="","",VLOOKUP(L83,女子登録②!$A$2:$F$100,5,0))</f>
        <v/>
      </c>
      <c r="R83" s="309" t="str">
        <f>IF(L83="","",VLOOKUP(L83,女子登録②!$A$2:$F$100,6,1))</f>
        <v/>
      </c>
      <c r="S83" s="304"/>
      <c r="T83" s="378"/>
      <c r="U83" s="379"/>
      <c r="V83" s="377"/>
      <c r="W83" s="256"/>
    </row>
    <row r="84" spans="1:23" ht="15" customHeight="1">
      <c r="A84" s="293" t="str">
        <f>IF(入力シート③!A79="","",入力シート③!A79)</f>
        <v/>
      </c>
      <c r="B84" s="294" t="str">
        <f>IF(入力シート③!B79="","",入力シート③!B79)</f>
        <v/>
      </c>
      <c r="C84" s="337" t="str">
        <f>IF(入力シート③!C79="","",入力シート③!C79)</f>
        <v/>
      </c>
      <c r="D84" s="295" t="str">
        <f>IF(入力シート③!D79="","",入力シート③!D79)</f>
        <v/>
      </c>
      <c r="E84" s="295"/>
      <c r="F84" s="295" t="str">
        <f>IF(A84="","",VLOOKUP(A84,男子登録②!$A$2:$F$100,5,0))</f>
        <v/>
      </c>
      <c r="G84" s="298" t="str">
        <f>IF(A84="","",VLOOKUP(A84,男子登録②!$A$2:$F$100,6,1))</f>
        <v/>
      </c>
      <c r="H84" s="294"/>
      <c r="I84" s="333"/>
      <c r="J84" s="334"/>
      <c r="K84" s="335"/>
      <c r="L84" s="303" t="str">
        <f>IF(入力シート③!G79="","",入力シート③!G79)</f>
        <v/>
      </c>
      <c r="M84" s="338" t="str">
        <f>IF(入力シート③!H79="","",入力シート③!H79)</f>
        <v/>
      </c>
      <c r="N84" s="336" t="str">
        <f>IF(入力シート③!I79="","",入力シート③!I79)</f>
        <v/>
      </c>
      <c r="O84" s="309" t="str">
        <f>IF(入力シート③!J79="","",入力シート③!J79)</f>
        <v/>
      </c>
      <c r="P84" s="309"/>
      <c r="Q84" s="309" t="str">
        <f>IF(L84="","",VLOOKUP(L84,女子登録②!$A$2:$F$100,5,0))</f>
        <v/>
      </c>
      <c r="R84" s="309" t="str">
        <f>IF(L84="","",VLOOKUP(L84,女子登録②!$A$2:$F$100,6,1))</f>
        <v/>
      </c>
      <c r="S84" s="304"/>
      <c r="T84" s="378"/>
      <c r="U84" s="379"/>
      <c r="V84" s="377"/>
      <c r="W84" s="256"/>
    </row>
    <row r="85" spans="1:23" ht="15" customHeight="1">
      <c r="A85" s="293" t="str">
        <f>IF(入力シート③!A80="","",入力シート③!A80)</f>
        <v/>
      </c>
      <c r="B85" s="294" t="str">
        <f>IF(入力シート③!B80="","",入力シート③!B80)</f>
        <v/>
      </c>
      <c r="C85" s="337" t="str">
        <f>IF(入力シート③!C80="","",入力シート③!C80)</f>
        <v/>
      </c>
      <c r="D85" s="295" t="str">
        <f>IF(入力シート③!D80="","",入力シート③!D80)</f>
        <v/>
      </c>
      <c r="E85" s="295"/>
      <c r="F85" s="295" t="str">
        <f>IF(A85="","",VLOOKUP(A85,男子登録②!$A$2:$F$100,5,0))</f>
        <v/>
      </c>
      <c r="G85" s="298" t="str">
        <f>IF(A85="","",VLOOKUP(A85,男子登録②!$A$2:$F$100,6,1))</f>
        <v/>
      </c>
      <c r="H85" s="294"/>
      <c r="I85" s="333"/>
      <c r="J85" s="334"/>
      <c r="K85" s="335"/>
      <c r="L85" s="339" t="str">
        <f>IF(入力シート③!G80="","",入力シート③!G80)</f>
        <v/>
      </c>
      <c r="M85" s="338" t="str">
        <f>IF(入力シート③!H80="","",入力シート③!H80)</f>
        <v/>
      </c>
      <c r="N85" s="336" t="str">
        <f>IF(入力シート③!I80="","",入力シート③!I80)</f>
        <v/>
      </c>
      <c r="O85" s="309" t="str">
        <f>IF(入力シート③!J80="","",入力シート③!J80)</f>
        <v/>
      </c>
      <c r="P85" s="309"/>
      <c r="Q85" s="309" t="str">
        <f>IF(L85="","",VLOOKUP(L85,女子登録②!$A$2:$F$100,5,0))</f>
        <v/>
      </c>
      <c r="R85" s="309" t="str">
        <f>IF(L85="","",VLOOKUP(L85,女子登録②!$A$2:$F$100,6,1))</f>
        <v/>
      </c>
      <c r="S85" s="304"/>
      <c r="T85" s="378"/>
      <c r="U85" s="379"/>
      <c r="V85" s="377"/>
      <c r="W85" s="256"/>
    </row>
    <row r="86" spans="1:23" ht="15" customHeight="1">
      <c r="A86" s="293" t="str">
        <f>IF(入力シート③!A81="","",入力シート③!A81)</f>
        <v/>
      </c>
      <c r="B86" s="294" t="str">
        <f>IF(入力シート③!B81="","",入力シート③!B81)</f>
        <v/>
      </c>
      <c r="C86" s="337" t="str">
        <f>IF(入力シート③!C81="","",入力シート③!C81)</f>
        <v/>
      </c>
      <c r="D86" s="295" t="str">
        <f>IF(入力シート③!D81="","",入力シート③!D81)</f>
        <v/>
      </c>
      <c r="E86" s="295"/>
      <c r="F86" s="295" t="str">
        <f>IF(A86="","",VLOOKUP(A86,男子登録②!$A$2:$F$100,5,0))</f>
        <v/>
      </c>
      <c r="G86" s="298" t="str">
        <f>IF(A86="","",VLOOKUP(A86,男子登録②!$A$2:$F$100,6,1))</f>
        <v/>
      </c>
      <c r="H86" s="294"/>
      <c r="I86" s="333"/>
      <c r="J86" s="334"/>
      <c r="K86" s="335"/>
      <c r="L86" s="339" t="str">
        <f>IF(入力シート③!G81="","",入力シート③!G81)</f>
        <v/>
      </c>
      <c r="M86" s="338" t="str">
        <f>IF(入力シート③!H81="","",入力シート③!H81)</f>
        <v/>
      </c>
      <c r="N86" s="336" t="str">
        <f>IF(入力シート③!I81="","",入力シート③!I81)</f>
        <v/>
      </c>
      <c r="O86" s="309" t="str">
        <f>IF(入力シート③!J81="","",入力シート③!J81)</f>
        <v/>
      </c>
      <c r="P86" s="309"/>
      <c r="Q86" s="309" t="str">
        <f>IF(L86="","",VLOOKUP(L86,女子登録②!$A$2:$F$100,5,0))</f>
        <v/>
      </c>
      <c r="R86" s="309" t="str">
        <f>IF(L86="","",VLOOKUP(L86,女子登録②!$A$2:$F$100,6,1))</f>
        <v/>
      </c>
      <c r="S86" s="304"/>
      <c r="T86" s="378"/>
      <c r="U86" s="379"/>
      <c r="V86" s="377"/>
      <c r="W86" s="256"/>
    </row>
    <row r="87" spans="1:23" ht="15" customHeight="1">
      <c r="A87" s="293" t="str">
        <f>IF(入力シート③!A82="","",入力シート③!A82)</f>
        <v/>
      </c>
      <c r="B87" s="294" t="str">
        <f>IF(入力シート③!B82="","",入力シート③!B82)</f>
        <v/>
      </c>
      <c r="C87" s="337" t="str">
        <f>IF(入力シート③!C82="","",入力シート③!C82)</f>
        <v/>
      </c>
      <c r="D87" s="295" t="str">
        <f>IF(入力シート③!D82="","",入力シート③!D82)</f>
        <v/>
      </c>
      <c r="E87" s="295"/>
      <c r="F87" s="295" t="str">
        <f>IF(A87="","",VLOOKUP(A87,男子登録②!$A$2:$F$100,5,0))</f>
        <v/>
      </c>
      <c r="G87" s="298" t="str">
        <f>IF(A87="","",VLOOKUP(A87,男子登録②!$A$2:$F$100,6,1))</f>
        <v/>
      </c>
      <c r="H87" s="294"/>
      <c r="I87" s="333"/>
      <c r="J87" s="334"/>
      <c r="K87" s="335"/>
      <c r="L87" s="339" t="str">
        <f>IF(入力シート③!G82="","",入力シート③!G82)</f>
        <v/>
      </c>
      <c r="M87" s="338" t="str">
        <f>IF(入力シート③!H82="","",入力シート③!H82)</f>
        <v/>
      </c>
      <c r="N87" s="336" t="str">
        <f>IF(入力シート③!I82="","",入力シート③!I82)</f>
        <v/>
      </c>
      <c r="O87" s="309" t="str">
        <f>IF(入力シート③!J82="","",入力シート③!J82)</f>
        <v/>
      </c>
      <c r="P87" s="309"/>
      <c r="Q87" s="309" t="str">
        <f>IF(L87="","",VLOOKUP(L87,女子登録②!$A$2:$F$100,5,0))</f>
        <v/>
      </c>
      <c r="R87" s="309" t="str">
        <f>IF(L87="","",VLOOKUP(L87,女子登録②!$A$2:$F$100,6,1))</f>
        <v/>
      </c>
      <c r="S87" s="304"/>
      <c r="T87" s="375"/>
      <c r="U87" s="376"/>
      <c r="V87" s="377"/>
      <c r="W87" s="256"/>
    </row>
    <row r="88" spans="1:23" ht="15" customHeight="1">
      <c r="A88" s="293" t="str">
        <f>IF(入力シート③!A83="","",入力シート③!A83)</f>
        <v/>
      </c>
      <c r="B88" s="294" t="str">
        <f>IF(入力シート③!B83="","",入力シート③!B83)</f>
        <v/>
      </c>
      <c r="C88" s="337" t="str">
        <f>IF(入力シート③!C83="","",入力シート③!C83)</f>
        <v/>
      </c>
      <c r="D88" s="295" t="str">
        <f>IF(入力シート③!D83="","",入力シート③!D83)</f>
        <v/>
      </c>
      <c r="E88" s="295"/>
      <c r="F88" s="295" t="str">
        <f>IF(A88="","",VLOOKUP(A88,男子登録②!$A$2:$F$100,5,0))</f>
        <v/>
      </c>
      <c r="G88" s="298" t="str">
        <f>IF(A88="","",VLOOKUP(A88,男子登録②!$A$2:$F$100,6,1))</f>
        <v/>
      </c>
      <c r="H88" s="294"/>
      <c r="I88" s="333"/>
      <c r="J88" s="334"/>
      <c r="K88" s="335"/>
      <c r="L88" s="339" t="str">
        <f>IF(入力シート③!G83="","",入力シート③!G83)</f>
        <v/>
      </c>
      <c r="M88" s="338" t="str">
        <f>IF(入力シート③!H83="","",入力シート③!H83)</f>
        <v/>
      </c>
      <c r="N88" s="336" t="str">
        <f>IF(入力シート③!I83="","",入力シート③!I83)</f>
        <v/>
      </c>
      <c r="O88" s="309" t="str">
        <f>IF(入力シート③!J83="","",入力シート③!J83)</f>
        <v/>
      </c>
      <c r="P88" s="309"/>
      <c r="Q88" s="309" t="str">
        <f>IF(L88="","",VLOOKUP(L88,女子登録②!$A$2:$F$100,5,0))</f>
        <v/>
      </c>
      <c r="R88" s="309" t="str">
        <f>IF(L88="","",VLOOKUP(L88,女子登録②!$A$2:$F$100,6,1))</f>
        <v/>
      </c>
      <c r="S88" s="304"/>
      <c r="T88" s="375"/>
      <c r="U88" s="376"/>
      <c r="V88" s="377"/>
      <c r="W88" s="256"/>
    </row>
    <row r="89" spans="1:23" ht="15" customHeight="1">
      <c r="A89" s="293" t="str">
        <f>IF(入力シート③!A84="","",入力シート③!A84)</f>
        <v/>
      </c>
      <c r="B89" s="294" t="str">
        <f>IF(入力シート③!B84="","",入力シート③!B84)</f>
        <v/>
      </c>
      <c r="C89" s="337" t="str">
        <f>IF(入力シート③!C84="","",入力シート③!C84)</f>
        <v/>
      </c>
      <c r="D89" s="295" t="str">
        <f>IF(入力シート③!D84="","",入力シート③!D84)</f>
        <v/>
      </c>
      <c r="E89" s="295"/>
      <c r="F89" s="295" t="str">
        <f>IF(A89="","",VLOOKUP(A89,男子登録②!$A$2:$F$100,5,0))</f>
        <v/>
      </c>
      <c r="G89" s="298" t="str">
        <f>IF(A89="","",VLOOKUP(A89,男子登録②!$A$2:$F$100,6,1))</f>
        <v/>
      </c>
      <c r="H89" s="294"/>
      <c r="I89" s="333"/>
      <c r="J89" s="334"/>
      <c r="K89" s="335"/>
      <c r="L89" s="339" t="str">
        <f>IF(入力シート③!G84="","",入力シート③!G84)</f>
        <v/>
      </c>
      <c r="M89" s="338" t="str">
        <f>IF(入力シート③!H84="","",入力シート③!H84)</f>
        <v/>
      </c>
      <c r="N89" s="336" t="str">
        <f>IF(入力シート③!I84="","",入力シート③!I84)</f>
        <v/>
      </c>
      <c r="O89" s="309" t="str">
        <f>IF(入力シート③!J84="","",入力シート③!J84)</f>
        <v/>
      </c>
      <c r="P89" s="309"/>
      <c r="Q89" s="309" t="str">
        <f>IF(L89="","",VLOOKUP(L89,女子登録②!$A$2:$F$100,5,0))</f>
        <v/>
      </c>
      <c r="R89" s="309" t="str">
        <f>IF(L89="","",VLOOKUP(L89,女子登録②!$A$2:$F$100,6,1))</f>
        <v/>
      </c>
      <c r="S89" s="304"/>
      <c r="T89" s="375"/>
      <c r="U89" s="376"/>
      <c r="V89" s="377"/>
      <c r="W89" s="256"/>
    </row>
    <row r="90" spans="1:23" ht="15" customHeight="1">
      <c r="A90" s="293" t="str">
        <f>IF(入力シート③!A85="","",入力シート③!A85)</f>
        <v/>
      </c>
      <c r="B90" s="294" t="str">
        <f>IF(入力シート③!B85="","",入力シート③!B85)</f>
        <v/>
      </c>
      <c r="C90" s="337" t="str">
        <f>IF(入力シート③!C85="","",入力シート③!C85)</f>
        <v/>
      </c>
      <c r="D90" s="295" t="str">
        <f>IF(入力シート③!D85="","",入力シート③!D85)</f>
        <v/>
      </c>
      <c r="E90" s="295"/>
      <c r="F90" s="295" t="str">
        <f>IF(A90="","",VLOOKUP(A90,男子登録②!$A$2:$F$100,5,0))</f>
        <v/>
      </c>
      <c r="G90" s="295" t="str">
        <f>IF(A90="","",VLOOKUP(A90,男子登録②!$A$2:$F$100,6,1))</f>
        <v/>
      </c>
      <c r="H90" s="294"/>
      <c r="I90" s="333"/>
      <c r="J90" s="334"/>
      <c r="K90" s="335"/>
      <c r="L90" s="339" t="str">
        <f>IF(入力シート③!G85="","",入力シート③!G85)</f>
        <v/>
      </c>
      <c r="M90" s="338" t="str">
        <f>IF(入力シート③!H85="","",入力シート③!H85)</f>
        <v/>
      </c>
      <c r="N90" s="336" t="str">
        <f>IF(入力シート③!I85="","",入力シート③!I85)</f>
        <v/>
      </c>
      <c r="O90" s="309" t="str">
        <f>IF(入力シート③!J85="","",入力シート③!J85)</f>
        <v/>
      </c>
      <c r="P90" s="309"/>
      <c r="Q90" s="309" t="str">
        <f>IF(L90="","",VLOOKUP(L90,女子登録②!$A$2:$F$100,5,0))</f>
        <v/>
      </c>
      <c r="R90" s="309" t="str">
        <f>IF(L90="","",VLOOKUP(L90,女子登録②!$A$2:$F$100,6,1))</f>
        <v/>
      </c>
      <c r="S90" s="304"/>
      <c r="T90" s="375"/>
      <c r="U90" s="376"/>
      <c r="V90" s="377"/>
      <c r="W90" s="256"/>
    </row>
    <row r="91" spans="1:23" ht="15" customHeight="1">
      <c r="A91" s="293" t="str">
        <f>IF(入力シート③!A86="","",入力シート③!A86)</f>
        <v/>
      </c>
      <c r="B91" s="294" t="str">
        <f>IF(入力シート③!B86="","",入力シート③!B86)</f>
        <v/>
      </c>
      <c r="C91" s="337" t="str">
        <f>IF(入力シート③!C86="","",入力シート③!C86)</f>
        <v/>
      </c>
      <c r="D91" s="295" t="str">
        <f>IF(入力シート③!D86="","",入力シート③!D86)</f>
        <v/>
      </c>
      <c r="E91" s="295"/>
      <c r="F91" s="295" t="str">
        <f>IF(A91="","",VLOOKUP(A91,男子登録②!$A$2:$F$100,5,0))</f>
        <v/>
      </c>
      <c r="G91" s="295" t="str">
        <f>IF(A91="","",VLOOKUP(A91,男子登録②!$A$2:$F$100,6,1))</f>
        <v/>
      </c>
      <c r="H91" s="294"/>
      <c r="I91" s="333"/>
      <c r="J91" s="334"/>
      <c r="K91" s="335"/>
      <c r="L91" s="339" t="str">
        <f>IF(入力シート③!G86="","",入力シート③!G86)</f>
        <v/>
      </c>
      <c r="M91" s="338" t="str">
        <f>IF(入力シート③!H86="","",入力シート③!H86)</f>
        <v/>
      </c>
      <c r="N91" s="336" t="str">
        <f>IF(入力シート③!I86="","",入力シート③!I86)</f>
        <v/>
      </c>
      <c r="O91" s="309" t="str">
        <f>IF(入力シート③!J86="","",入力シート③!J86)</f>
        <v/>
      </c>
      <c r="P91" s="309"/>
      <c r="Q91" s="309" t="str">
        <f>IF(L91="","",VLOOKUP(L91,女子登録②!$A$2:$F$100,5,0))</f>
        <v/>
      </c>
      <c r="R91" s="309" t="str">
        <f>IF(L91="","",VLOOKUP(L91,女子登録②!$A$2:$F$100,6,1))</f>
        <v/>
      </c>
      <c r="S91" s="304"/>
      <c r="T91" s="375"/>
      <c r="U91" s="376"/>
      <c r="V91" s="377"/>
      <c r="W91" s="256"/>
    </row>
    <row r="92" spans="1:23" ht="15" customHeight="1">
      <c r="A92" s="293" t="str">
        <f>IF(入力シート③!A87="","",入力シート③!A87)</f>
        <v/>
      </c>
      <c r="B92" s="294" t="str">
        <f>IF(入力シート③!B87="","",入力シート③!B87)</f>
        <v/>
      </c>
      <c r="C92" s="337" t="str">
        <f>IF(入力シート③!C87="","",入力シート③!C87)</f>
        <v/>
      </c>
      <c r="D92" s="295" t="str">
        <f>IF(入力シート③!D87="","",入力シート③!D87)</f>
        <v/>
      </c>
      <c r="E92" s="295"/>
      <c r="F92" s="295" t="str">
        <f>IF(A92="","",VLOOKUP(A92,男子登録②!$A$2:$F$100,5,0))</f>
        <v/>
      </c>
      <c r="G92" s="295" t="str">
        <f>IF(A92="","",VLOOKUP(A92,男子登録②!$A$2:$F$100,6,1))</f>
        <v/>
      </c>
      <c r="H92" s="294"/>
      <c r="I92" s="333"/>
      <c r="J92" s="334"/>
      <c r="K92" s="335"/>
      <c r="L92" s="339" t="str">
        <f>IF(入力シート③!G87="","",入力シート③!G87)</f>
        <v/>
      </c>
      <c r="M92" s="338" t="str">
        <f>IF(入力シート③!H87="","",入力シート③!H87)</f>
        <v/>
      </c>
      <c r="N92" s="336" t="str">
        <f>IF(入力シート③!I87="","",入力シート③!I87)</f>
        <v/>
      </c>
      <c r="O92" s="309" t="str">
        <f>IF(入力シート③!J87="","",入力シート③!J87)</f>
        <v/>
      </c>
      <c r="P92" s="309"/>
      <c r="Q92" s="309" t="str">
        <f>IF(L92="","",VLOOKUP(L92,女子登録②!$A$2:$F$100,5,0))</f>
        <v/>
      </c>
      <c r="R92" s="309" t="str">
        <f>IF(L92="","",VLOOKUP(L92,女子登録②!$A$2:$F$100,6,1))</f>
        <v/>
      </c>
      <c r="S92" s="304"/>
      <c r="T92" s="375"/>
      <c r="U92" s="376"/>
      <c r="V92" s="377"/>
      <c r="W92" s="256"/>
    </row>
    <row r="93" spans="1:23" ht="15" customHeight="1">
      <c r="A93" s="293" t="str">
        <f>IF(入力シート③!A88="","",入力シート③!A88)</f>
        <v/>
      </c>
      <c r="B93" s="294" t="str">
        <f>IF(入力シート③!B88="","",入力シート③!B88)</f>
        <v/>
      </c>
      <c r="C93" s="337" t="str">
        <f>IF(入力シート③!C88="","",入力シート③!C88)</f>
        <v/>
      </c>
      <c r="D93" s="295" t="str">
        <f>IF(入力シート③!D88="","",入力シート③!D88)</f>
        <v/>
      </c>
      <c r="E93" s="295"/>
      <c r="F93" s="295" t="str">
        <f>IF(A93="","",VLOOKUP(A93,男子登録②!$A$2:$F$100,5,0))</f>
        <v/>
      </c>
      <c r="G93" s="295" t="str">
        <f>IF(A93="","",VLOOKUP(A93,男子登録②!$A$2:$F$100,6,1))</f>
        <v/>
      </c>
      <c r="H93" s="294"/>
      <c r="I93" s="333"/>
      <c r="J93" s="334"/>
      <c r="K93" s="335"/>
      <c r="L93" s="339" t="str">
        <f>IF(入力シート③!G88="","",入力シート③!G88)</f>
        <v/>
      </c>
      <c r="M93" s="338" t="str">
        <f>IF(入力シート③!H88="","",入力シート③!H88)</f>
        <v/>
      </c>
      <c r="N93" s="336" t="str">
        <f>IF(入力シート③!I88="","",入力シート③!I88)</f>
        <v/>
      </c>
      <c r="O93" s="309" t="str">
        <f>IF(入力シート③!J88="","",入力シート③!J88)</f>
        <v/>
      </c>
      <c r="P93" s="309"/>
      <c r="Q93" s="309" t="str">
        <f>IF(L93="","",VLOOKUP(L93,女子登録②!$A$2:$F$100,5,0))</f>
        <v/>
      </c>
      <c r="R93" s="309" t="str">
        <f>IF(L93="","",VLOOKUP(L93,女子登録②!$A$2:$F$100,6,1))</f>
        <v/>
      </c>
      <c r="S93" s="304"/>
      <c r="T93" s="375"/>
      <c r="U93" s="376"/>
      <c r="V93" s="377"/>
      <c r="W93" s="256"/>
    </row>
    <row r="94" spans="1:23" ht="15" customHeight="1">
      <c r="A94" s="293" t="str">
        <f>IF(入力シート③!A89="","",入力シート③!A89)</f>
        <v/>
      </c>
      <c r="B94" s="294" t="str">
        <f>IF(入力シート③!B89="","",入力シート③!B89)</f>
        <v/>
      </c>
      <c r="C94" s="337" t="str">
        <f>IF(入力シート③!C89="","",入力シート③!C89)</f>
        <v/>
      </c>
      <c r="D94" s="295" t="str">
        <f>IF(入力シート③!D89="","",入力シート③!D89)</f>
        <v/>
      </c>
      <c r="E94" s="295"/>
      <c r="F94" s="295" t="str">
        <f>IF(A94="","",VLOOKUP(A94,男子登録②!$A$2:$F$100,5,0))</f>
        <v/>
      </c>
      <c r="G94" s="295" t="str">
        <f>IF(A94="","",VLOOKUP(A94,男子登録②!$A$2:$F$100,6,1))</f>
        <v/>
      </c>
      <c r="H94" s="294"/>
      <c r="I94" s="333"/>
      <c r="J94" s="334"/>
      <c r="K94" s="335"/>
      <c r="L94" s="339" t="str">
        <f>IF(入力シート③!G89="","",入力シート③!G89)</f>
        <v/>
      </c>
      <c r="M94" s="338" t="str">
        <f>IF(入力シート③!H89="","",入力シート③!H89)</f>
        <v/>
      </c>
      <c r="N94" s="336" t="str">
        <f>IF(入力シート③!I89="","",入力シート③!I89)</f>
        <v/>
      </c>
      <c r="O94" s="309" t="str">
        <f>IF(入力シート③!J89="","",入力シート③!J89)</f>
        <v/>
      </c>
      <c r="P94" s="309"/>
      <c r="Q94" s="309" t="str">
        <f>IF(L94="","",VLOOKUP(L94,女子登録②!$A$2:$F$100,5,0))</f>
        <v/>
      </c>
      <c r="R94" s="309" t="str">
        <f>IF(L94="","",VLOOKUP(L94,女子登録②!$A$2:$F$100,6,1))</f>
        <v/>
      </c>
      <c r="S94" s="304"/>
      <c r="T94" s="375"/>
      <c r="U94" s="376"/>
      <c r="V94" s="377"/>
      <c r="W94" s="256"/>
    </row>
    <row r="95" spans="1:23" ht="15" customHeight="1">
      <c r="A95" s="293" t="str">
        <f>IF(入力シート③!A90="","",入力シート③!A90)</f>
        <v/>
      </c>
      <c r="B95" s="294" t="str">
        <f>IF(入力シート③!B90="","",入力シート③!B90)</f>
        <v/>
      </c>
      <c r="C95" s="337" t="str">
        <f>IF(入力シート③!C90="","",入力シート③!C90)</f>
        <v/>
      </c>
      <c r="D95" s="295" t="str">
        <f>IF(入力シート③!D90="","",入力シート③!D90)</f>
        <v/>
      </c>
      <c r="E95" s="295"/>
      <c r="F95" s="295" t="str">
        <f>IF(A95="","",VLOOKUP(A95,男子登録②!$A$2:$F$100,5,0))</f>
        <v/>
      </c>
      <c r="G95" s="295" t="str">
        <f>IF(A95="","",VLOOKUP(A95,男子登録②!$A$2:$F$100,6,1))</f>
        <v/>
      </c>
      <c r="H95" s="294"/>
      <c r="I95" s="333"/>
      <c r="J95" s="334"/>
      <c r="K95" s="335"/>
      <c r="L95" s="339" t="str">
        <f>IF(入力シート③!G90="","",入力シート③!G90)</f>
        <v/>
      </c>
      <c r="M95" s="338" t="str">
        <f>IF(入力シート③!H90="","",入力シート③!H90)</f>
        <v/>
      </c>
      <c r="N95" s="336" t="str">
        <f>IF(入力シート③!I90="","",入力シート③!I90)</f>
        <v/>
      </c>
      <c r="O95" s="309" t="str">
        <f>IF(入力シート③!J90="","",入力シート③!J90)</f>
        <v/>
      </c>
      <c r="P95" s="309"/>
      <c r="Q95" s="309" t="str">
        <f>IF(L95="","",VLOOKUP(L95,女子登録②!$A$2:$F$100,5,0))</f>
        <v/>
      </c>
      <c r="R95" s="309" t="str">
        <f>IF(L95="","",VLOOKUP(L95,女子登録②!$A$2:$F$100,6,1))</f>
        <v/>
      </c>
      <c r="S95" s="304"/>
      <c r="T95" s="375"/>
      <c r="U95" s="376"/>
      <c r="V95" s="377"/>
      <c r="W95" s="256"/>
    </row>
    <row r="96" spans="1:23" ht="15" customHeight="1">
      <c r="A96" s="293" t="str">
        <f>IF(入力シート③!A91="","",入力シート③!A91)</f>
        <v/>
      </c>
      <c r="B96" s="294" t="str">
        <f>IF(入力シート③!B91="","",入力シート③!B91)</f>
        <v/>
      </c>
      <c r="C96" s="337" t="str">
        <f>IF(入力シート③!C91="","",入力シート③!C91)</f>
        <v/>
      </c>
      <c r="D96" s="295" t="str">
        <f>IF(入力シート③!D91="","",入力シート③!D91)</f>
        <v/>
      </c>
      <c r="E96" s="295"/>
      <c r="F96" s="295" t="str">
        <f>IF(A96="","",VLOOKUP(A96,男子登録②!$A$2:$F$100,5,0))</f>
        <v/>
      </c>
      <c r="G96" s="295" t="str">
        <f>IF(A96="","",VLOOKUP(A96,男子登録②!$A$2:$F$100,6,1))</f>
        <v/>
      </c>
      <c r="H96" s="294"/>
      <c r="I96" s="333"/>
      <c r="J96" s="334"/>
      <c r="K96" s="335"/>
      <c r="L96" s="339" t="str">
        <f>IF(入力シート③!G91="","",入力シート③!G91)</f>
        <v/>
      </c>
      <c r="M96" s="338" t="str">
        <f>IF(入力シート③!H91="","",入力シート③!H91)</f>
        <v/>
      </c>
      <c r="N96" s="336" t="str">
        <f>IF(入力シート③!I91="","",入力シート③!I91)</f>
        <v/>
      </c>
      <c r="O96" s="309" t="str">
        <f>IF(入力シート③!J91="","",入力シート③!J91)</f>
        <v/>
      </c>
      <c r="P96" s="309"/>
      <c r="Q96" s="309" t="str">
        <f>IF(L96="","",VLOOKUP(L96,女子登録②!$A$2:$F$100,5,0))</f>
        <v/>
      </c>
      <c r="R96" s="309" t="str">
        <f>IF(L96="","",VLOOKUP(L96,女子登録②!$A$2:$F$100,6,1))</f>
        <v/>
      </c>
      <c r="S96" s="304"/>
      <c r="T96" s="375"/>
      <c r="U96" s="376"/>
      <c r="V96" s="377"/>
      <c r="W96" s="256"/>
    </row>
    <row r="97" spans="1:23" ht="15" customHeight="1">
      <c r="A97" s="293" t="str">
        <f>IF(入力シート③!A92="","",入力シート③!A92)</f>
        <v/>
      </c>
      <c r="B97" s="294" t="str">
        <f>IF(入力シート③!B92="","",入力シート③!B92)</f>
        <v/>
      </c>
      <c r="C97" s="337" t="str">
        <f>IF(入力シート③!C92="","",入力シート③!C92)</f>
        <v/>
      </c>
      <c r="D97" s="295" t="str">
        <f>IF(入力シート③!D92="","",入力シート③!D92)</f>
        <v/>
      </c>
      <c r="E97" s="295"/>
      <c r="F97" s="295" t="str">
        <f>IF(A97="","",VLOOKUP(A97,男子登録②!$A$2:$F$100,5,0))</f>
        <v/>
      </c>
      <c r="G97" s="295" t="str">
        <f>IF(A97="","",VLOOKUP(A97,男子登録②!$A$2:$F$100,6,1))</f>
        <v/>
      </c>
      <c r="H97" s="294"/>
      <c r="I97" s="333"/>
      <c r="J97" s="334"/>
      <c r="K97" s="335"/>
      <c r="L97" s="339" t="str">
        <f>IF(入力シート③!G92="","",入力シート③!G92)</f>
        <v/>
      </c>
      <c r="M97" s="338" t="str">
        <f>IF(入力シート③!H92="","",入力シート③!H92)</f>
        <v/>
      </c>
      <c r="N97" s="336" t="str">
        <f>IF(入力シート③!I92="","",入力シート③!I92)</f>
        <v/>
      </c>
      <c r="O97" s="309" t="str">
        <f>IF(入力シート③!J92="","",入力シート③!J92)</f>
        <v/>
      </c>
      <c r="P97" s="309"/>
      <c r="Q97" s="309" t="str">
        <f>IF(L97="","",VLOOKUP(L97,女子登録②!$A$2:$F$100,5,0))</f>
        <v/>
      </c>
      <c r="R97" s="309" t="str">
        <f>IF(L97="","",VLOOKUP(L97,女子登録②!$A$2:$F$100,6,1))</f>
        <v/>
      </c>
      <c r="S97" s="304"/>
      <c r="T97" s="375"/>
      <c r="U97" s="376"/>
      <c r="V97" s="377"/>
      <c r="W97" s="256"/>
    </row>
    <row r="98" spans="1:23" ht="15" customHeight="1">
      <c r="A98" s="293" t="str">
        <f>IF(入力シート③!A93="","",入力シート③!A93)</f>
        <v/>
      </c>
      <c r="B98" s="294" t="str">
        <f>IF(入力シート③!B93="","",入力シート③!B93)</f>
        <v/>
      </c>
      <c r="C98" s="337" t="str">
        <f>IF(入力シート③!C93="","",入力シート③!C93)</f>
        <v/>
      </c>
      <c r="D98" s="295" t="str">
        <f>IF(入力シート③!D93="","",入力シート③!D93)</f>
        <v/>
      </c>
      <c r="E98" s="295"/>
      <c r="F98" s="295" t="str">
        <f>IF(A98="","",VLOOKUP(A98,男子登録②!$A$2:$F$100,5,0))</f>
        <v/>
      </c>
      <c r="G98" s="295" t="str">
        <f>IF(A98="","",VLOOKUP(A98,男子登録②!$A$2:$F$100,6,1))</f>
        <v/>
      </c>
      <c r="H98" s="294"/>
      <c r="I98" s="333"/>
      <c r="J98" s="334"/>
      <c r="K98" s="335"/>
      <c r="L98" s="339" t="str">
        <f>IF(入力シート③!G93="","",入力シート③!G93)</f>
        <v/>
      </c>
      <c r="M98" s="338" t="str">
        <f>IF(入力シート③!H93="","",入力シート③!H93)</f>
        <v/>
      </c>
      <c r="N98" s="336" t="str">
        <f>IF(入力シート③!I93="","",入力シート③!I93)</f>
        <v/>
      </c>
      <c r="O98" s="309" t="str">
        <f>IF(入力シート③!J93="","",入力シート③!J93)</f>
        <v/>
      </c>
      <c r="P98" s="309"/>
      <c r="Q98" s="309" t="str">
        <f>IF(L98="","",VLOOKUP(L98,女子登録②!$A$2:$F$100,5,0))</f>
        <v/>
      </c>
      <c r="R98" s="309" t="str">
        <f>IF(L98="","",VLOOKUP(L98,女子登録②!$A$2:$F$100,6,1))</f>
        <v/>
      </c>
      <c r="S98" s="304"/>
      <c r="T98" s="375"/>
      <c r="U98" s="376"/>
      <c r="V98" s="377"/>
      <c r="W98" s="256"/>
    </row>
    <row r="99" spans="1:23" ht="15" customHeight="1">
      <c r="A99" s="293" t="str">
        <f>IF(入力シート③!A94="","",入力シート③!A94)</f>
        <v/>
      </c>
      <c r="B99" s="294" t="str">
        <f>IF(入力シート③!B94="","",入力シート③!B94)</f>
        <v/>
      </c>
      <c r="C99" s="337" t="str">
        <f>IF(入力シート③!C94="","",入力シート③!C94)</f>
        <v/>
      </c>
      <c r="D99" s="295" t="str">
        <f>IF(入力シート③!D94="","",入力シート③!D94)</f>
        <v/>
      </c>
      <c r="E99" s="295"/>
      <c r="F99" s="295" t="str">
        <f>IF(A99="","",VLOOKUP(A99,男子登録②!$A$2:$F$100,5,0))</f>
        <v/>
      </c>
      <c r="G99" s="295" t="str">
        <f>IF(A99="","",VLOOKUP(A99,男子登録②!$A$2:$F$100,6,1))</f>
        <v/>
      </c>
      <c r="H99" s="294"/>
      <c r="I99" s="333"/>
      <c r="J99" s="334"/>
      <c r="K99" s="335"/>
      <c r="L99" s="339" t="str">
        <f>IF(入力シート③!G94="","",入力シート③!G94)</f>
        <v/>
      </c>
      <c r="M99" s="338" t="str">
        <f>IF(入力シート③!H94="","",入力シート③!H94)</f>
        <v/>
      </c>
      <c r="N99" s="336" t="str">
        <f>IF(入力シート③!I94="","",入力シート③!I94)</f>
        <v/>
      </c>
      <c r="O99" s="309" t="str">
        <f>IF(入力シート③!J94="","",入力シート③!J94)</f>
        <v/>
      </c>
      <c r="P99" s="309"/>
      <c r="Q99" s="309" t="str">
        <f>IF(L99="","",VLOOKUP(L99,女子登録②!$A$2:$F$100,5,0))</f>
        <v/>
      </c>
      <c r="R99" s="309" t="str">
        <f>IF(L99="","",VLOOKUP(L99,女子登録②!$A$2:$F$100,6,1))</f>
        <v/>
      </c>
      <c r="S99" s="304"/>
      <c r="T99" s="375"/>
      <c r="U99" s="376"/>
      <c r="V99" s="377"/>
      <c r="W99" s="256"/>
    </row>
    <row r="100" spans="1:23" ht="15" customHeight="1">
      <c r="A100" s="293" t="str">
        <f>IF(入力シート③!A95="","",入力シート③!A95)</f>
        <v/>
      </c>
      <c r="B100" s="294" t="str">
        <f>IF(入力シート③!B95="","",入力シート③!B95)</f>
        <v/>
      </c>
      <c r="C100" s="337" t="str">
        <f>IF(入力シート③!C95="","",入力シート③!C95)</f>
        <v/>
      </c>
      <c r="D100" s="295" t="str">
        <f>IF(入力シート③!D95="","",入力シート③!D95)</f>
        <v/>
      </c>
      <c r="E100" s="295"/>
      <c r="F100" s="295" t="str">
        <f>IF(A100="","",VLOOKUP(A100,男子登録②!$A$2:$F$100,5,0))</f>
        <v/>
      </c>
      <c r="G100" s="295" t="str">
        <f>IF(A100="","",VLOOKUP(A100,男子登録②!$A$2:$F$100,6,1))</f>
        <v/>
      </c>
      <c r="H100" s="294"/>
      <c r="I100" s="333"/>
      <c r="J100" s="334"/>
      <c r="K100" s="335"/>
      <c r="L100" s="339" t="str">
        <f>IF(入力シート③!G95="","",入力シート③!G95)</f>
        <v/>
      </c>
      <c r="M100" s="338" t="str">
        <f>IF(入力シート③!H95="","",入力シート③!H95)</f>
        <v/>
      </c>
      <c r="N100" s="336" t="str">
        <f>IF(入力シート③!I95="","",入力シート③!I95)</f>
        <v/>
      </c>
      <c r="O100" s="309" t="str">
        <f>IF(入力シート③!J95="","",入力シート③!J95)</f>
        <v/>
      </c>
      <c r="P100" s="309"/>
      <c r="Q100" s="309" t="str">
        <f>IF(L100="","",VLOOKUP(L100,女子登録②!$A$2:$F$100,5,0))</f>
        <v/>
      </c>
      <c r="R100" s="309" t="str">
        <f>IF(L100="","",VLOOKUP(L100,女子登録②!$A$2:$F$100,6,1))</f>
        <v/>
      </c>
      <c r="S100" s="304"/>
      <c r="T100" s="375"/>
      <c r="U100" s="376"/>
      <c r="V100" s="377"/>
      <c r="W100" s="256"/>
    </row>
    <row r="101" spans="1:23" ht="15" customHeight="1">
      <c r="A101" s="293" t="str">
        <f>IF(入力シート③!A96="","",入力シート③!A96)</f>
        <v/>
      </c>
      <c r="B101" s="294" t="str">
        <f>IF(入力シート③!B96="","",入力シート③!B96)</f>
        <v/>
      </c>
      <c r="C101" s="337" t="str">
        <f>IF(入力シート③!C96="","",入力シート③!C96)</f>
        <v/>
      </c>
      <c r="D101" s="295" t="str">
        <f>IF(入力シート③!D96="","",入力シート③!D96)</f>
        <v/>
      </c>
      <c r="E101" s="295"/>
      <c r="F101" s="295" t="str">
        <f>IF(A101="","",VLOOKUP(A101,男子登録②!$A$2:$F$100,5,0))</f>
        <v/>
      </c>
      <c r="G101" s="295" t="str">
        <f>IF(A101="","",VLOOKUP(A101,男子登録②!$A$2:$F$100,6,1))</f>
        <v/>
      </c>
      <c r="H101" s="294"/>
      <c r="I101" s="333"/>
      <c r="J101" s="334"/>
      <c r="K101" s="335"/>
      <c r="L101" s="339" t="str">
        <f>IF(入力シート③!G96="","",入力シート③!G96)</f>
        <v/>
      </c>
      <c r="M101" s="338" t="str">
        <f>IF(入力シート③!H96="","",入力シート③!H96)</f>
        <v/>
      </c>
      <c r="N101" s="336" t="str">
        <f>IF(入力シート③!I96="","",入力シート③!I96)</f>
        <v/>
      </c>
      <c r="O101" s="309" t="str">
        <f>IF(入力シート③!J96="","",入力シート③!J96)</f>
        <v/>
      </c>
      <c r="P101" s="309"/>
      <c r="Q101" s="309" t="str">
        <f>IF(L101="","",VLOOKUP(L101,女子登録②!$A$2:$F$100,5,0))</f>
        <v/>
      </c>
      <c r="R101" s="309" t="str">
        <f>IF(L101="","",VLOOKUP(L101,女子登録②!$A$2:$F$100,6,1))</f>
        <v/>
      </c>
      <c r="S101" s="304"/>
      <c r="T101" s="375"/>
      <c r="U101" s="376"/>
      <c r="V101" s="377"/>
      <c r="W101" s="256"/>
    </row>
    <row r="102" spans="1:23" ht="15" customHeight="1" thickBot="1">
      <c r="A102" s="310" t="str">
        <f>IF(入力シート③!A97="","",入力シート③!A97)</f>
        <v/>
      </c>
      <c r="B102" s="311" t="str">
        <f>IF(入力シート③!B97="","",入力シート③!B97)</f>
        <v/>
      </c>
      <c r="C102" s="340" t="str">
        <f>IF(入力シート③!C97="","",入力シート③!C97)</f>
        <v/>
      </c>
      <c r="D102" s="312" t="str">
        <f>IF(入力シート③!D97="","",入力シート③!D97)</f>
        <v/>
      </c>
      <c r="E102" s="312"/>
      <c r="F102" s="312" t="str">
        <f>IF(A102="","",VLOOKUP(A102,男子登録②!$A$2:$F$100,5,0))</f>
        <v/>
      </c>
      <c r="G102" s="312" t="str">
        <f>IF(A102="","",VLOOKUP(A102,男子登録②!$A$2:$F$100,6,1))</f>
        <v/>
      </c>
      <c r="H102" s="311"/>
      <c r="I102" s="341"/>
      <c r="J102" s="342"/>
      <c r="K102" s="343"/>
      <c r="L102" s="344" t="str">
        <f>IF(入力シート③!G97="","",入力シート③!G97)</f>
        <v/>
      </c>
      <c r="M102" s="345" t="str">
        <f>IF(入力シート③!H97="","",入力シート③!H97)</f>
        <v/>
      </c>
      <c r="N102" s="346" t="str">
        <f>IF(入力シート③!I97="","",入力シート③!I97)</f>
        <v/>
      </c>
      <c r="O102" s="323" t="str">
        <f>IF(入力シート③!J97="","",入力シート③!J97)</f>
        <v/>
      </c>
      <c r="P102" s="323"/>
      <c r="Q102" s="323" t="str">
        <f>IF(L102="","",VLOOKUP(L102,女子登録②!$A$2:$F$100,5,0))</f>
        <v/>
      </c>
      <c r="R102" s="323" t="str">
        <f>IF(L102="","",VLOOKUP(L102,女子登録②!$A$2:$F$100,6,1))</f>
        <v/>
      </c>
      <c r="S102" s="321"/>
      <c r="T102" s="380"/>
      <c r="U102" s="381"/>
      <c r="V102" s="382"/>
      <c r="W102" s="256"/>
    </row>
    <row r="103" spans="1:23" ht="15" customHeight="1">
      <c r="A103" s="261"/>
      <c r="B103" s="265"/>
      <c r="C103" s="261"/>
      <c r="D103" s="261"/>
      <c r="E103" s="261"/>
      <c r="F103" s="261"/>
      <c r="G103" s="261"/>
      <c r="H103" s="261"/>
      <c r="I103" s="261"/>
      <c r="J103" s="262"/>
      <c r="K103" s="263"/>
    </row>
    <row r="104" spans="1:23" ht="15" customHeight="1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  <c r="K104" s="263"/>
    </row>
    <row r="105" spans="1:23" ht="15" customHeight="1"/>
  </sheetData>
  <sheetProtection sheet="1"/>
  <mergeCells count="19">
    <mergeCell ref="A1:V1"/>
    <mergeCell ref="A7:B7"/>
    <mergeCell ref="A8:B8"/>
    <mergeCell ref="A9:B9"/>
    <mergeCell ref="A6:B6"/>
    <mergeCell ref="B3:F3"/>
    <mergeCell ref="B4:F4"/>
    <mergeCell ref="B5:F5"/>
    <mergeCell ref="L8:M8"/>
    <mergeCell ref="L9:M9"/>
    <mergeCell ref="G6:K6"/>
    <mergeCell ref="G7:K7"/>
    <mergeCell ref="G8:K8"/>
    <mergeCell ref="A11:I11"/>
    <mergeCell ref="L11:T11"/>
    <mergeCell ref="G9:K9"/>
    <mergeCell ref="O3:P3"/>
    <mergeCell ref="O4:P4"/>
    <mergeCell ref="O5:P5"/>
  </mergeCells>
  <phoneticPr fontId="1"/>
  <dataValidations count="1">
    <dataValidation imeMode="halfAlpha" allowBlank="1" showInputMessage="1" showErrorMessage="1" sqref="M13:N102 N3:N4 B13:C102 D19 O19" xr:uid="{42AC1724-A5A2-494E-9DD7-89C0631DF5C5}"/>
  </dataValidations>
  <pageMargins left="0.7" right="0.7" top="0.75" bottom="0.75" header="0.3" footer="0.3"/>
  <pageSetup paperSize="9" scale="71" orientation="portrait" horizontalDpi="0" verticalDpi="0" r:id="rId1"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580C-055B-45C9-9DBF-321E75BB1A98}">
  <sheetPr>
    <tabColor rgb="FFCCFFCC"/>
  </sheetPr>
  <dimension ref="A1:V415"/>
  <sheetViews>
    <sheetView zoomScale="92" zoomScaleNormal="92" workbookViewId="0">
      <pane ySplit="3" topLeftCell="A4" activePane="bottomLeft" state="frozen"/>
      <selection pane="bottomLeft" activeCell="K27" sqref="K27"/>
    </sheetView>
  </sheetViews>
  <sheetFormatPr defaultRowHeight="18"/>
  <cols>
    <col min="1" max="1" width="9.08203125" bestFit="1" customWidth="1"/>
    <col min="2" max="2" width="9.33203125" bestFit="1" customWidth="1"/>
    <col min="3" max="3" width="9.08203125" bestFit="1" customWidth="1"/>
    <col min="4" max="4" width="7.58203125" customWidth="1"/>
    <col min="6" max="6" width="7" customWidth="1"/>
    <col min="7" max="7" width="10.75" bestFit="1" customWidth="1"/>
    <col min="8" max="8" width="11.83203125" customWidth="1"/>
    <col min="9" max="9" width="9.08203125" bestFit="1" customWidth="1"/>
    <col min="10" max="10" width="13.08203125" customWidth="1"/>
    <col min="11" max="11" width="5.33203125" customWidth="1"/>
    <col min="12" max="13" width="3.75" customWidth="1"/>
    <col min="14" max="14" width="6.08203125" customWidth="1"/>
    <col min="15" max="17" width="5.58203125" customWidth="1"/>
    <col min="18" max="18" width="7" customWidth="1"/>
    <col min="19" max="19" width="10.58203125" customWidth="1"/>
    <col min="20" max="21" width="5.83203125" customWidth="1"/>
    <col min="22" max="22" width="11.25" bestFit="1" customWidth="1"/>
  </cols>
  <sheetData>
    <row r="1" spans="1:22" ht="18.5" thickBot="1">
      <c r="A1" s="136" t="str">
        <f>入力シート③!A1</f>
        <v>略校名</v>
      </c>
      <c r="B1" s="136">
        <f>入力シート③!B1</f>
        <v>0</v>
      </c>
      <c r="C1" s="137" t="str">
        <f>入力シート③!C1</f>
        <v>参加費</v>
      </c>
      <c r="D1" s="138">
        <f>入力シート③!D1</f>
        <v>0</v>
      </c>
      <c r="E1" s="144">
        <f>入力シート③!E1</f>
        <v>0</v>
      </c>
      <c r="F1" s="144">
        <f>入力シート③!F1</f>
        <v>0</v>
      </c>
      <c r="G1" s="144">
        <f>入力シート③!G1</f>
        <v>0</v>
      </c>
      <c r="H1" s="145">
        <f>入力シート③!H1</f>
        <v>0</v>
      </c>
      <c r="I1" s="176"/>
      <c r="J1" s="176"/>
      <c r="K1" s="176"/>
      <c r="L1" s="176"/>
      <c r="M1" s="176"/>
      <c r="N1" s="181" t="str">
        <f>はじめに!B10</f>
        <v xml:space="preserve"> </v>
      </c>
      <c r="O1" s="181">
        <f>はじめに!D11</f>
        <v>0</v>
      </c>
      <c r="P1" s="181">
        <f>はじめに!D12</f>
        <v>0</v>
      </c>
      <c r="Q1" s="182">
        <f>はじめに!D13</f>
        <v>0</v>
      </c>
      <c r="R1" s="183" t="str">
        <f>はじめに!B18</f>
        <v xml:space="preserve"> </v>
      </c>
      <c r="S1" s="181">
        <f>はじめに!D19</f>
        <v>0</v>
      </c>
      <c r="T1" s="181">
        <f>はじめに!D20</f>
        <v>0</v>
      </c>
      <c r="U1" s="181">
        <f>はじめに!D21</f>
        <v>0</v>
      </c>
      <c r="V1" s="176"/>
    </row>
    <row r="2" spans="1:22" ht="18.5" thickTop="1">
      <c r="A2" s="139">
        <f>入力シート③!A5</f>
        <v>0</v>
      </c>
      <c r="B2" s="140">
        <f>入力シート③!B5</f>
        <v>0</v>
      </c>
      <c r="C2" s="141">
        <f>入力シート③!C5</f>
        <v>0</v>
      </c>
      <c r="D2" s="141">
        <f>入力シート③!D5</f>
        <v>0</v>
      </c>
      <c r="E2" s="142">
        <f>入力シート③!E5</f>
        <v>0</v>
      </c>
      <c r="F2" s="139">
        <f>入力シート③!F5</f>
        <v>0</v>
      </c>
      <c r="G2" s="139">
        <f>入力シート③!G5</f>
        <v>0</v>
      </c>
      <c r="H2" s="140">
        <f>入力シート③!H5</f>
        <v>0</v>
      </c>
      <c r="I2" s="141">
        <f>入力シート③!I5</f>
        <v>0</v>
      </c>
      <c r="J2" s="141">
        <f>入力シート③!J5</f>
        <v>0</v>
      </c>
      <c r="K2" s="142">
        <f>入力シート③!K5</f>
        <v>0</v>
      </c>
      <c r="L2" s="142">
        <f>入力シート③!L5</f>
        <v>0</v>
      </c>
      <c r="M2" s="176"/>
      <c r="N2" s="184" t="str">
        <f>はじめに!B14</f>
        <v xml:space="preserve"> </v>
      </c>
      <c r="O2" s="184">
        <f>はじめに!D15</f>
        <v>0</v>
      </c>
      <c r="P2" s="184">
        <f>はじめに!D16</f>
        <v>0</v>
      </c>
      <c r="Q2" s="185">
        <f>はじめに!D17</f>
        <v>0</v>
      </c>
      <c r="R2" s="186"/>
      <c r="S2" s="187"/>
      <c r="T2" s="187"/>
      <c r="U2" s="187"/>
      <c r="V2" s="176"/>
    </row>
    <row r="3" spans="1:22" s="68" customFormat="1" ht="13" customHeight="1" thickBot="1">
      <c r="A3" s="143" t="s">
        <v>70</v>
      </c>
      <c r="B3" s="143" t="s">
        <v>71</v>
      </c>
      <c r="C3" s="143" t="s">
        <v>72</v>
      </c>
      <c r="D3" s="143" t="s">
        <v>73</v>
      </c>
      <c r="E3" s="143" t="s">
        <v>74</v>
      </c>
      <c r="F3" s="143" t="s">
        <v>75</v>
      </c>
      <c r="G3" s="143" t="s">
        <v>76</v>
      </c>
      <c r="H3" s="143" t="s">
        <v>77</v>
      </c>
      <c r="I3" s="143" t="s">
        <v>78</v>
      </c>
      <c r="J3" s="143" t="s">
        <v>79</v>
      </c>
      <c r="K3" s="143" t="s">
        <v>80</v>
      </c>
      <c r="L3" s="143" t="s">
        <v>81</v>
      </c>
      <c r="M3" s="143" t="s">
        <v>82</v>
      </c>
      <c r="N3" s="143" t="s">
        <v>83</v>
      </c>
      <c r="O3" s="143" t="s">
        <v>84</v>
      </c>
      <c r="P3" s="143" t="s">
        <v>85</v>
      </c>
      <c r="Q3" s="143" t="s">
        <v>86</v>
      </c>
      <c r="R3" s="143" t="s">
        <v>87</v>
      </c>
      <c r="S3" s="143" t="s">
        <v>88</v>
      </c>
      <c r="T3" s="143" t="s">
        <v>89</v>
      </c>
      <c r="U3" s="143" t="s">
        <v>90</v>
      </c>
      <c r="V3" s="143" t="s">
        <v>69</v>
      </c>
    </row>
    <row r="4" spans="1:22" s="65" customFormat="1" ht="13" customHeight="1" thickTop="1">
      <c r="A4" s="65" t="str">
        <f>入力シート③!C7</f>
        <v>400mR（市外）</v>
      </c>
      <c r="B4" s="65" t="str">
        <f>IFERROR(100000*L4+F4,"0")</f>
        <v>0</v>
      </c>
      <c r="C4" s="65" t="str">
        <f>IFERROR(VLOOKUP(入力シート③!$B$1,所属!$B$2:$C$56,2,FALSE),"0")</f>
        <v>0</v>
      </c>
      <c r="D4" s="125"/>
      <c r="E4" s="125"/>
      <c r="F4" s="65" t="str">
        <f>入力シート③!$A7</f>
        <v/>
      </c>
      <c r="G4" s="65">
        <f>入力シート③!B7</f>
        <v>0</v>
      </c>
      <c r="H4" s="66" t="str">
        <f>IFERROR(VLOOKUP(G4,男子登録②!$P$2:$V$101,4,FALSE),"0")</f>
        <v>0</v>
      </c>
      <c r="I4" s="65">
        <f>G4</f>
        <v>0</v>
      </c>
      <c r="J4" s="66" t="str">
        <f>IFERROR(VLOOKUP(G4,男子登録②!$P$2:$V$101,5,FALSE),"0")</f>
        <v>0</v>
      </c>
      <c r="K4" s="66" t="str">
        <f>IFERROR(VLOOKUP(G4,男子登録②!$P$2:$V$101,7,FALSE),"0")</f>
        <v>0</v>
      </c>
      <c r="L4" s="65">
        <v>1</v>
      </c>
      <c r="M4" s="65" t="str">
        <f>IFERROR(VLOOKUP(G4,男子登録②!$P$2:$V$101,3,FALSE),"0")</f>
        <v>0</v>
      </c>
      <c r="N4" s="65" t="str">
        <f>IFERROR(VLOOKUP(G4,男子登録②!$P$2:$V$101,6,FALSE),"0")</f>
        <v>0</v>
      </c>
      <c r="O4" s="125"/>
      <c r="P4" s="67" t="s">
        <v>213</v>
      </c>
      <c r="Q4" s="125"/>
      <c r="R4" s="65">
        <f>IFERROR(VLOOKUP(A4,出場種目!$C$3:$D$66,2,FALSE),"0")</f>
        <v>33</v>
      </c>
      <c r="S4" s="65">
        <f>入力シート③!D7</f>
        <v>0</v>
      </c>
      <c r="T4" s="67">
        <v>0</v>
      </c>
      <c r="U4" s="67">
        <v>2</v>
      </c>
      <c r="V4" s="65">
        <f>入力シート③!$B$1</f>
        <v>0</v>
      </c>
    </row>
    <row r="5" spans="1:22" s="65" customFormat="1" ht="13" customHeight="1">
      <c r="A5" s="65" t="str">
        <f>入力シート③!C8</f>
        <v>400mR（市外）</v>
      </c>
      <c r="B5" s="65" t="str">
        <f t="shared" ref="B5:B68" si="0">IFERROR(100000*L5+F5,"0")</f>
        <v>0</v>
      </c>
      <c r="C5" s="65" t="str">
        <f>IFERROR(VLOOKUP(入力シート③!$B$1,所属!$B$2:$C$56,2,FALSE),"0")</f>
        <v>0</v>
      </c>
      <c r="D5" s="125"/>
      <c r="E5" s="125"/>
      <c r="F5" s="65" t="str">
        <f>入力シート③!$A8</f>
        <v/>
      </c>
      <c r="G5" s="65">
        <f>入力シート③!B8</f>
        <v>0</v>
      </c>
      <c r="H5" s="66" t="str">
        <f>IFERROR(VLOOKUP(G5,男子登録②!$P$2:$V$101,4,FALSE),"0")</f>
        <v>0</v>
      </c>
      <c r="I5" s="65">
        <f t="shared" ref="I5:I6" si="1">G5</f>
        <v>0</v>
      </c>
      <c r="J5" s="66" t="str">
        <f>IFERROR(VLOOKUP(G5,男子登録②!$P$2:$V$101,5,FALSE),"0")</f>
        <v>0</v>
      </c>
      <c r="K5" s="66" t="str">
        <f>IFERROR(VLOOKUP(G5,男子登録②!$P$2:$V$101,7,FALSE),"0")</f>
        <v>0</v>
      </c>
      <c r="L5" s="65">
        <v>1</v>
      </c>
      <c r="M5" s="65" t="str">
        <f>IFERROR(VLOOKUP(G5,男子登録②!$P$2:$V$101,3,FALSE),"0")</f>
        <v>0</v>
      </c>
      <c r="N5" s="65" t="str">
        <f>IFERROR(VLOOKUP(G5,男子登録②!$P$2:$V$101,6,FALSE),"0")</f>
        <v>0</v>
      </c>
      <c r="O5" s="125"/>
      <c r="P5" s="67" t="s">
        <v>213</v>
      </c>
      <c r="Q5" s="125"/>
      <c r="R5" s="65">
        <f>IFERROR(VLOOKUP(A5,出場種目!$C$3:$D$66,2,FALSE),"0")</f>
        <v>33</v>
      </c>
      <c r="S5" s="65" t="str">
        <f>入力シート③!D8</f>
        <v/>
      </c>
      <c r="T5" s="67">
        <v>0</v>
      </c>
      <c r="U5" s="67">
        <v>2</v>
      </c>
      <c r="V5" s="65">
        <f>入力シート③!$B$1</f>
        <v>0</v>
      </c>
    </row>
    <row r="6" spans="1:22" s="65" customFormat="1" ht="13" customHeight="1">
      <c r="A6" s="65" t="str">
        <f>入力シート③!C9</f>
        <v>400mR（市外）</v>
      </c>
      <c r="B6" s="65" t="str">
        <f t="shared" si="0"/>
        <v>0</v>
      </c>
      <c r="C6" s="65" t="str">
        <f>IFERROR(VLOOKUP(入力シート③!$B$1,所属!$B$2:$C$56,2,FALSE),"0")</f>
        <v>0</v>
      </c>
      <c r="D6" s="125"/>
      <c r="E6" s="125"/>
      <c r="F6" s="65" t="str">
        <f>入力シート③!$A9</f>
        <v/>
      </c>
      <c r="G6" s="65">
        <f>入力シート③!B9</f>
        <v>0</v>
      </c>
      <c r="H6" s="66" t="str">
        <f>IFERROR(VLOOKUP(G6,男子登録②!$P$2:$V$101,4,FALSE),"0")</f>
        <v>0</v>
      </c>
      <c r="I6" s="65">
        <f t="shared" si="1"/>
        <v>0</v>
      </c>
      <c r="J6" s="66" t="str">
        <f>IFERROR(VLOOKUP(G6,男子登録②!$P$2:$V$101,5,FALSE),"0")</f>
        <v>0</v>
      </c>
      <c r="K6" s="66" t="str">
        <f>IFERROR(VLOOKUP(G6,男子登録②!$P$2:$V$101,7,FALSE),"0")</f>
        <v>0</v>
      </c>
      <c r="L6" s="65">
        <v>1</v>
      </c>
      <c r="M6" s="65" t="str">
        <f>IFERROR(VLOOKUP(G6,男子登録②!$P$2:$V$101,3,FALSE),"0")</f>
        <v>0</v>
      </c>
      <c r="N6" s="65" t="str">
        <f>IFERROR(VLOOKUP(G6,男子登録②!$P$2:$V$101,6,FALSE),"0")</f>
        <v>0</v>
      </c>
      <c r="O6" s="125"/>
      <c r="P6" s="67" t="s">
        <v>213</v>
      </c>
      <c r="Q6" s="125"/>
      <c r="R6" s="65">
        <f>IFERROR(VLOOKUP(A6,出場種目!$C$3:$D$66,2,FALSE),"0")</f>
        <v>33</v>
      </c>
      <c r="S6" s="65" t="str">
        <f>入力シート③!D9</f>
        <v/>
      </c>
      <c r="T6" s="67">
        <v>0</v>
      </c>
      <c r="U6" s="67">
        <v>2</v>
      </c>
      <c r="V6" s="65">
        <f>入力シート③!$B$1</f>
        <v>0</v>
      </c>
    </row>
    <row r="7" spans="1:22" s="65" customFormat="1" ht="13" customHeight="1">
      <c r="A7" s="65" t="str">
        <f>入力シート③!C10</f>
        <v>400mR（市外）</v>
      </c>
      <c r="B7" s="65" t="str">
        <f t="shared" si="0"/>
        <v>0</v>
      </c>
      <c r="C7" s="65" t="str">
        <f>IFERROR(VLOOKUP(入力シート③!$B$1,所属!$B$2:$C$56,2,FALSE),"0")</f>
        <v>0</v>
      </c>
      <c r="D7" s="125"/>
      <c r="E7" s="125"/>
      <c r="F7" s="65" t="str">
        <f>入力シート③!$A10</f>
        <v/>
      </c>
      <c r="G7" s="65">
        <f>入力シート③!B10</f>
        <v>0</v>
      </c>
      <c r="H7" s="66" t="str">
        <f>IFERROR(VLOOKUP(G7,男子登録②!$P$2:$V$101,4,FALSE),"0")</f>
        <v>0</v>
      </c>
      <c r="I7" s="65">
        <f t="shared" ref="I7:I70" si="2">G7</f>
        <v>0</v>
      </c>
      <c r="J7" s="66" t="str">
        <f>IFERROR(VLOOKUP(G7,男子登録②!$P$2:$V$101,5,FALSE),"0")</f>
        <v>0</v>
      </c>
      <c r="K7" s="66" t="str">
        <f>IFERROR(VLOOKUP(G7,男子登録②!$P$2:$V$101,7,FALSE),"0")</f>
        <v>0</v>
      </c>
      <c r="L7" s="65">
        <v>1</v>
      </c>
      <c r="M7" s="65" t="str">
        <f>IFERROR(VLOOKUP(G7,男子登録②!$P$2:$V$101,3,FALSE),"0")</f>
        <v>0</v>
      </c>
      <c r="N7" s="65" t="str">
        <f>IFERROR(VLOOKUP(G7,男子登録②!$P$2:$V$101,6,FALSE),"0")</f>
        <v>0</v>
      </c>
      <c r="O7" s="125"/>
      <c r="P7" s="67" t="s">
        <v>213</v>
      </c>
      <c r="Q7" s="125"/>
      <c r="R7" s="65">
        <f>IFERROR(VLOOKUP(A7,出場種目!$C$3:$D$66,2,FALSE),"0")</f>
        <v>33</v>
      </c>
      <c r="S7" s="65" t="str">
        <f>入力シート③!D10</f>
        <v/>
      </c>
      <c r="T7" s="67">
        <v>0</v>
      </c>
      <c r="U7" s="67">
        <v>2</v>
      </c>
      <c r="V7" s="65">
        <f>入力シート③!$B$1</f>
        <v>0</v>
      </c>
    </row>
    <row r="8" spans="1:22" s="65" customFormat="1" ht="13" customHeight="1">
      <c r="A8" s="65" t="str">
        <f>入力シート③!C11</f>
        <v>400mR（市外）</v>
      </c>
      <c r="B8" s="65" t="str">
        <f t="shared" si="0"/>
        <v>0</v>
      </c>
      <c r="C8" s="65" t="str">
        <f>IFERROR(VLOOKUP(入力シート③!$B$1,所属!$B$2:$C$56,2,FALSE),"0")</f>
        <v>0</v>
      </c>
      <c r="D8" s="125"/>
      <c r="E8" s="125"/>
      <c r="F8" s="65" t="str">
        <f>入力シート③!$A11</f>
        <v/>
      </c>
      <c r="G8" s="65">
        <f>入力シート③!B11</f>
        <v>0</v>
      </c>
      <c r="H8" s="66" t="str">
        <f>IFERROR(VLOOKUP(G8,男子登録②!$P$2:$V$101,4,FALSE),"0")</f>
        <v>0</v>
      </c>
      <c r="I8" s="65">
        <f t="shared" si="2"/>
        <v>0</v>
      </c>
      <c r="J8" s="66" t="str">
        <f>IFERROR(VLOOKUP(G8,男子登録②!$P$2:$V$101,5,FALSE),"0")</f>
        <v>0</v>
      </c>
      <c r="K8" s="66" t="str">
        <f>IFERROR(VLOOKUP(G8,男子登録②!$P$2:$V$101,7,FALSE),"0")</f>
        <v>0</v>
      </c>
      <c r="L8" s="65">
        <v>1</v>
      </c>
      <c r="M8" s="65" t="str">
        <f>IFERROR(VLOOKUP(G8,男子登録②!$P$2:$V$101,3,FALSE),"0")</f>
        <v>0</v>
      </c>
      <c r="N8" s="65" t="str">
        <f>IFERROR(VLOOKUP(G8,男子登録②!$P$2:$V$101,6,FALSE),"0")</f>
        <v>0</v>
      </c>
      <c r="O8" s="125"/>
      <c r="P8" s="67" t="s">
        <v>213</v>
      </c>
      <c r="Q8" s="125"/>
      <c r="R8" s="65">
        <f>IFERROR(VLOOKUP(A8,出場種目!$C$3:$D$66,2,FALSE),"0")</f>
        <v>33</v>
      </c>
      <c r="S8" s="65" t="str">
        <f>入力シート③!D11</f>
        <v/>
      </c>
      <c r="T8" s="67">
        <v>0</v>
      </c>
      <c r="U8" s="67">
        <v>2</v>
      </c>
      <c r="V8" s="65">
        <f>入力シート③!$B$1</f>
        <v>0</v>
      </c>
    </row>
    <row r="9" spans="1:22" s="65" customFormat="1" ht="13" customHeight="1">
      <c r="A9" s="65" t="str">
        <f>入力シート③!C12</f>
        <v>400mR（市外）</v>
      </c>
      <c r="B9" s="65" t="str">
        <f t="shared" si="0"/>
        <v>0</v>
      </c>
      <c r="C9" s="65" t="str">
        <f>IFERROR(VLOOKUP(入力シート③!$B$1,所属!$B$2:$C$56,2,FALSE),"0")</f>
        <v>0</v>
      </c>
      <c r="D9" s="125"/>
      <c r="E9" s="125"/>
      <c r="F9" s="65" t="str">
        <f>入力シート③!$A12</f>
        <v/>
      </c>
      <c r="G9" s="65">
        <f>入力シート③!B12</f>
        <v>0</v>
      </c>
      <c r="H9" s="66" t="str">
        <f>IFERROR(VLOOKUP(G9,男子登録②!$P$2:$V$101,4,FALSE),"0")</f>
        <v>0</v>
      </c>
      <c r="I9" s="65">
        <f t="shared" si="2"/>
        <v>0</v>
      </c>
      <c r="J9" s="66" t="str">
        <f>IFERROR(VLOOKUP(G9,男子登録②!$P$2:$V$101,5,FALSE),"0")</f>
        <v>0</v>
      </c>
      <c r="K9" s="66" t="str">
        <f>IFERROR(VLOOKUP(G9,男子登録②!$P$2:$V$101,7,FALSE),"0")</f>
        <v>0</v>
      </c>
      <c r="L9" s="65">
        <v>1</v>
      </c>
      <c r="M9" s="65" t="str">
        <f>IFERROR(VLOOKUP(G9,男子登録②!$P$2:$V$101,3,FALSE),"0")</f>
        <v>0</v>
      </c>
      <c r="N9" s="65" t="str">
        <f>IFERROR(VLOOKUP(G9,男子登録②!$P$2:$V$101,6,FALSE),"0")</f>
        <v>0</v>
      </c>
      <c r="O9" s="125"/>
      <c r="P9" s="67" t="s">
        <v>213</v>
      </c>
      <c r="Q9" s="125"/>
      <c r="R9" s="65">
        <f>IFERROR(VLOOKUP(A9,出場種目!$C$3:$D$66,2,FALSE),"0")</f>
        <v>33</v>
      </c>
      <c r="S9" s="65" t="str">
        <f>入力シート③!D12</f>
        <v/>
      </c>
      <c r="T9" s="67">
        <v>0</v>
      </c>
      <c r="U9" s="67">
        <v>2</v>
      </c>
      <c r="V9" s="65">
        <f>入力シート③!$B$1</f>
        <v>0</v>
      </c>
    </row>
    <row r="10" spans="1:22" s="65" customFormat="1" ht="13" customHeight="1">
      <c r="A10" s="65">
        <f>入力シート③!C14</f>
        <v>0</v>
      </c>
      <c r="B10" s="65" t="str">
        <f t="shared" si="0"/>
        <v>0</v>
      </c>
      <c r="C10" s="65" t="str">
        <f>IFERROR(VLOOKUP(入力シート③!$B$1,所属!$B$2:$C$56,2,FALSE),"0")</f>
        <v>0</v>
      </c>
      <c r="D10" s="125"/>
      <c r="E10" s="125"/>
      <c r="F10" s="65" t="str">
        <f>入力シート③!$A14</f>
        <v/>
      </c>
      <c r="G10" s="65">
        <f>入力シート③!B14</f>
        <v>0</v>
      </c>
      <c r="H10" s="66" t="str">
        <f>IFERROR(VLOOKUP(G10,男子登録②!$P$2:$V$101,4,FALSE),"0")</f>
        <v>0</v>
      </c>
      <c r="I10" s="65">
        <f t="shared" si="2"/>
        <v>0</v>
      </c>
      <c r="J10" s="66" t="str">
        <f>IFERROR(VLOOKUP(G10,男子登録②!$P$2:$V$101,5,FALSE),"0")</f>
        <v>0</v>
      </c>
      <c r="K10" s="66" t="str">
        <f>IFERROR(VLOOKUP(G10,男子登録②!$P$2:$V$101,7,FALSE),"0")</f>
        <v>0</v>
      </c>
      <c r="L10" s="65">
        <v>1</v>
      </c>
      <c r="M10" s="65" t="str">
        <f>IFERROR(VLOOKUP(G10,男子登録②!$P$2:$V$101,3,FALSE),"0")</f>
        <v>0</v>
      </c>
      <c r="N10" s="65" t="str">
        <f>IFERROR(VLOOKUP(G10,男子登録②!$P$2:$V$101,6,FALSE),"0")</f>
        <v>0</v>
      </c>
      <c r="O10" s="125"/>
      <c r="P10" s="67" t="s">
        <v>213</v>
      </c>
      <c r="Q10" s="125"/>
      <c r="R10" s="65" t="str">
        <f>IFERROR(VLOOKUP(A10,出場種目!$C$3:$D$66,2,FALSE),"0")</f>
        <v>0</v>
      </c>
      <c r="S10" s="65">
        <f>入力シート③!D14</f>
        <v>0</v>
      </c>
      <c r="T10" s="67">
        <v>0</v>
      </c>
      <c r="U10" s="67">
        <v>2</v>
      </c>
      <c r="V10" s="65">
        <f>入力シート③!$B$1</f>
        <v>0</v>
      </c>
    </row>
    <row r="11" spans="1:22" s="65" customFormat="1" ht="13" customHeight="1">
      <c r="A11" s="65">
        <f>入力シート③!C15</f>
        <v>0</v>
      </c>
      <c r="B11" s="65" t="str">
        <f t="shared" si="0"/>
        <v>0</v>
      </c>
      <c r="C11" s="65" t="str">
        <f>IFERROR(VLOOKUP(入力シート③!$B$1,所属!$B$2:$C$56,2,FALSE),"0")</f>
        <v>0</v>
      </c>
      <c r="D11" s="125"/>
      <c r="E11" s="125"/>
      <c r="F11" s="65" t="str">
        <f>入力シート③!$A15</f>
        <v/>
      </c>
      <c r="G11" s="65">
        <f>入力シート③!B15</f>
        <v>0</v>
      </c>
      <c r="H11" s="66" t="str">
        <f>IFERROR(VLOOKUP(G11,男子登録②!$P$2:$V$101,4,FALSE),"0")</f>
        <v>0</v>
      </c>
      <c r="I11" s="65">
        <f t="shared" si="2"/>
        <v>0</v>
      </c>
      <c r="J11" s="66" t="str">
        <f>IFERROR(VLOOKUP(G11,男子登録②!$P$2:$V$101,5,FALSE),"0")</f>
        <v>0</v>
      </c>
      <c r="K11" s="66" t="str">
        <f>IFERROR(VLOOKUP(G11,男子登録②!$P$2:$V$101,7,FALSE),"0")</f>
        <v>0</v>
      </c>
      <c r="L11" s="65">
        <v>1</v>
      </c>
      <c r="M11" s="65" t="str">
        <f>IFERROR(VLOOKUP(G11,男子登録②!$P$2:$V$101,3,FALSE),"0")</f>
        <v>0</v>
      </c>
      <c r="N11" s="65" t="str">
        <f>IFERROR(VLOOKUP(G11,男子登録②!$P$2:$V$101,6,FALSE),"0")</f>
        <v>0</v>
      </c>
      <c r="O11" s="125"/>
      <c r="P11" s="67" t="s">
        <v>213</v>
      </c>
      <c r="Q11" s="125"/>
      <c r="R11" s="65" t="str">
        <f>IFERROR(VLOOKUP(A11,出場種目!$C$3:$D$66,2,FALSE),"0")</f>
        <v>0</v>
      </c>
      <c r="S11" s="65">
        <f>入力シート③!D15</f>
        <v>0</v>
      </c>
      <c r="T11" s="67">
        <v>0</v>
      </c>
      <c r="U11" s="67">
        <v>2</v>
      </c>
      <c r="V11" s="65">
        <f>入力シート③!$B$1</f>
        <v>0</v>
      </c>
    </row>
    <row r="12" spans="1:22" s="65" customFormat="1" ht="13" customHeight="1">
      <c r="A12" s="65">
        <f>入力シート③!C16</f>
        <v>0</v>
      </c>
      <c r="B12" s="65" t="str">
        <f t="shared" si="0"/>
        <v>0</v>
      </c>
      <c r="C12" s="65" t="str">
        <f>IFERROR(VLOOKUP(入力シート③!$B$1,所属!$B$2:$C$56,2,FALSE),"0")</f>
        <v>0</v>
      </c>
      <c r="D12" s="125"/>
      <c r="E12" s="125"/>
      <c r="F12" s="65" t="str">
        <f>入力シート③!$A16</f>
        <v/>
      </c>
      <c r="G12" s="65">
        <f>入力シート③!B16</f>
        <v>0</v>
      </c>
      <c r="H12" s="66" t="str">
        <f>IFERROR(VLOOKUP(G12,男子登録②!$P$2:$V$101,4,FALSE),"0")</f>
        <v>0</v>
      </c>
      <c r="I12" s="65">
        <f t="shared" si="2"/>
        <v>0</v>
      </c>
      <c r="J12" s="66" t="str">
        <f>IFERROR(VLOOKUP(G12,男子登録②!$P$2:$V$101,5,FALSE),"0")</f>
        <v>0</v>
      </c>
      <c r="K12" s="66" t="str">
        <f>IFERROR(VLOOKUP(G12,男子登録②!$P$2:$V$101,7,FALSE),"0")</f>
        <v>0</v>
      </c>
      <c r="L12" s="65">
        <v>1</v>
      </c>
      <c r="M12" s="65" t="str">
        <f>IFERROR(VLOOKUP(G12,男子登録②!$P$2:$V$101,3,FALSE),"0")</f>
        <v>0</v>
      </c>
      <c r="N12" s="65" t="str">
        <f>IFERROR(VLOOKUP(G12,男子登録②!$P$2:$V$101,6,FALSE),"0")</f>
        <v>0</v>
      </c>
      <c r="O12" s="125"/>
      <c r="P12" s="67" t="s">
        <v>213</v>
      </c>
      <c r="Q12" s="125"/>
      <c r="R12" s="65" t="str">
        <f>IFERROR(VLOOKUP(A12,出場種目!$C$3:$D$66,2,FALSE),"0")</f>
        <v>0</v>
      </c>
      <c r="S12" s="65">
        <f>入力シート③!D16</f>
        <v>0</v>
      </c>
      <c r="T12" s="67">
        <v>0</v>
      </c>
      <c r="U12" s="67">
        <v>2</v>
      </c>
      <c r="V12" s="65">
        <f>入力シート③!$B$1</f>
        <v>0</v>
      </c>
    </row>
    <row r="13" spans="1:22" s="65" customFormat="1" ht="13" customHeight="1">
      <c r="A13" s="65">
        <f>入力シート③!C17</f>
        <v>0</v>
      </c>
      <c r="B13" s="65" t="str">
        <f t="shared" si="0"/>
        <v>0</v>
      </c>
      <c r="C13" s="65" t="str">
        <f>IFERROR(VLOOKUP(入力シート③!$B$1,所属!$B$2:$C$56,2,FALSE),"0")</f>
        <v>0</v>
      </c>
      <c r="D13" s="125"/>
      <c r="E13" s="125"/>
      <c r="F13" s="65" t="str">
        <f>入力シート③!$A17</f>
        <v/>
      </c>
      <c r="G13" s="65">
        <f>入力シート③!B17</f>
        <v>0</v>
      </c>
      <c r="H13" s="66" t="str">
        <f>IFERROR(VLOOKUP(G13,男子登録②!$P$2:$V$101,4,FALSE),"0")</f>
        <v>0</v>
      </c>
      <c r="I13" s="65">
        <f t="shared" si="2"/>
        <v>0</v>
      </c>
      <c r="J13" s="66" t="str">
        <f>IFERROR(VLOOKUP(G13,男子登録②!$P$2:$V$101,5,FALSE),"0")</f>
        <v>0</v>
      </c>
      <c r="K13" s="66" t="str">
        <f>IFERROR(VLOOKUP(G13,男子登録②!$P$2:$V$101,7,FALSE),"0")</f>
        <v>0</v>
      </c>
      <c r="L13" s="65">
        <v>1</v>
      </c>
      <c r="M13" s="65" t="str">
        <f>IFERROR(VLOOKUP(G13,男子登録②!$P$2:$V$101,3,FALSE),"0")</f>
        <v>0</v>
      </c>
      <c r="N13" s="65" t="str">
        <f>IFERROR(VLOOKUP(G13,男子登録②!$P$2:$V$101,6,FALSE),"0")</f>
        <v>0</v>
      </c>
      <c r="O13" s="125"/>
      <c r="P13" s="67" t="s">
        <v>213</v>
      </c>
      <c r="Q13" s="125"/>
      <c r="R13" s="65" t="str">
        <f>IFERROR(VLOOKUP(A13,出場種目!$C$3:$D$66,2,FALSE),"0")</f>
        <v>0</v>
      </c>
      <c r="S13" s="65">
        <f>入力シート③!D17</f>
        <v>0</v>
      </c>
      <c r="T13" s="67">
        <v>0</v>
      </c>
      <c r="U13" s="67">
        <v>2</v>
      </c>
      <c r="V13" s="65">
        <f>入力シート③!$B$1</f>
        <v>0</v>
      </c>
    </row>
    <row r="14" spans="1:22" s="65" customFormat="1" ht="13" customHeight="1">
      <c r="A14" s="65">
        <f>入力シート③!C18</f>
        <v>0</v>
      </c>
      <c r="B14" s="65" t="str">
        <f t="shared" si="0"/>
        <v>0</v>
      </c>
      <c r="C14" s="65" t="str">
        <f>IFERROR(VLOOKUP(入力シート③!$B$1,所属!$B$2:$C$56,2,FALSE),"0")</f>
        <v>0</v>
      </c>
      <c r="D14" s="125"/>
      <c r="E14" s="125"/>
      <c r="F14" s="65" t="str">
        <f>入力シート③!$A18</f>
        <v/>
      </c>
      <c r="G14" s="65">
        <f>入力シート③!B18</f>
        <v>0</v>
      </c>
      <c r="H14" s="66" t="str">
        <f>IFERROR(VLOOKUP(G14,男子登録②!$P$2:$V$101,4,FALSE),"0")</f>
        <v>0</v>
      </c>
      <c r="I14" s="65">
        <f t="shared" si="2"/>
        <v>0</v>
      </c>
      <c r="J14" s="66" t="str">
        <f>IFERROR(VLOOKUP(G14,男子登録②!$P$2:$V$101,5,FALSE),"0")</f>
        <v>0</v>
      </c>
      <c r="K14" s="66" t="str">
        <f>IFERROR(VLOOKUP(G14,男子登録②!$P$2:$V$101,7,FALSE),"0")</f>
        <v>0</v>
      </c>
      <c r="L14" s="65">
        <v>1</v>
      </c>
      <c r="M14" s="65" t="str">
        <f>IFERROR(VLOOKUP(G14,男子登録②!$P$2:$V$101,3,FALSE),"0")</f>
        <v>0</v>
      </c>
      <c r="N14" s="65" t="str">
        <f>IFERROR(VLOOKUP(G14,男子登録②!$P$2:$V$101,6,FALSE),"0")</f>
        <v>0</v>
      </c>
      <c r="O14" s="125"/>
      <c r="P14" s="67" t="s">
        <v>213</v>
      </c>
      <c r="Q14" s="125"/>
      <c r="R14" s="65" t="str">
        <f>IFERROR(VLOOKUP(A14,出場種目!$C$3:$D$66,2,FALSE),"0")</f>
        <v>0</v>
      </c>
      <c r="S14" s="65">
        <f>入力シート③!D18</f>
        <v>0</v>
      </c>
      <c r="T14" s="67">
        <v>0</v>
      </c>
      <c r="U14" s="67">
        <v>2</v>
      </c>
      <c r="V14" s="65">
        <f>入力シート③!$B$1</f>
        <v>0</v>
      </c>
    </row>
    <row r="15" spans="1:22" s="65" customFormat="1" ht="13" customHeight="1">
      <c r="A15" s="65">
        <f>入力シート③!C19</f>
        <v>0</v>
      </c>
      <c r="B15" s="65" t="str">
        <f t="shared" si="0"/>
        <v>0</v>
      </c>
      <c r="C15" s="65" t="str">
        <f>IFERROR(VLOOKUP(入力シート③!$B$1,所属!$B$2:$C$56,2,FALSE),"0")</f>
        <v>0</v>
      </c>
      <c r="D15" s="125"/>
      <c r="E15" s="125"/>
      <c r="F15" s="65" t="str">
        <f>入力シート③!$A19</f>
        <v/>
      </c>
      <c r="G15" s="65">
        <f>入力シート③!B19</f>
        <v>0</v>
      </c>
      <c r="H15" s="66" t="str">
        <f>IFERROR(VLOOKUP(G15,男子登録②!$P$2:$V$101,4,FALSE),"0")</f>
        <v>0</v>
      </c>
      <c r="I15" s="65">
        <f t="shared" si="2"/>
        <v>0</v>
      </c>
      <c r="J15" s="66" t="str">
        <f>IFERROR(VLOOKUP(G15,男子登録②!$P$2:$V$101,5,FALSE),"0")</f>
        <v>0</v>
      </c>
      <c r="K15" s="66" t="str">
        <f>IFERROR(VLOOKUP(G15,男子登録②!$P$2:$V$101,7,FALSE),"0")</f>
        <v>0</v>
      </c>
      <c r="L15" s="65">
        <v>1</v>
      </c>
      <c r="M15" s="65" t="str">
        <f>IFERROR(VLOOKUP(G15,男子登録②!$P$2:$V$101,3,FALSE),"0")</f>
        <v>0</v>
      </c>
      <c r="N15" s="65" t="str">
        <f>IFERROR(VLOOKUP(G15,男子登録②!$P$2:$V$101,6,FALSE),"0")</f>
        <v>0</v>
      </c>
      <c r="O15" s="125"/>
      <c r="P15" s="67" t="s">
        <v>213</v>
      </c>
      <c r="Q15" s="125"/>
      <c r="R15" s="65" t="str">
        <f>IFERROR(VLOOKUP(A15,出場種目!$C$3:$D$66,2,FALSE),"0")</f>
        <v>0</v>
      </c>
      <c r="S15" s="65">
        <f>入力シート③!D19</f>
        <v>0</v>
      </c>
      <c r="T15" s="67">
        <v>0</v>
      </c>
      <c r="U15" s="67">
        <v>2</v>
      </c>
      <c r="V15" s="65">
        <f>入力シート③!$B$1</f>
        <v>0</v>
      </c>
    </row>
    <row r="16" spans="1:22" s="65" customFormat="1" ht="13" customHeight="1">
      <c r="A16" s="65">
        <f>入力シート③!C20</f>
        <v>0</v>
      </c>
      <c r="B16" s="65" t="str">
        <f t="shared" si="0"/>
        <v>0</v>
      </c>
      <c r="C16" s="65" t="str">
        <f>IFERROR(VLOOKUP(入力シート③!$B$1,所属!$B$2:$C$56,2,FALSE),"0")</f>
        <v>0</v>
      </c>
      <c r="D16" s="125"/>
      <c r="E16" s="125"/>
      <c r="F16" s="65" t="str">
        <f>入力シート③!$A20</f>
        <v/>
      </c>
      <c r="G16" s="65">
        <f>入力シート③!B20</f>
        <v>0</v>
      </c>
      <c r="H16" s="66" t="str">
        <f>IFERROR(VLOOKUP(G16,男子登録②!$P$2:$V$101,4,FALSE),"0")</f>
        <v>0</v>
      </c>
      <c r="I16" s="65">
        <f t="shared" si="2"/>
        <v>0</v>
      </c>
      <c r="J16" s="66" t="str">
        <f>IFERROR(VLOOKUP(G16,男子登録②!$P$2:$V$101,5,FALSE),"0")</f>
        <v>0</v>
      </c>
      <c r="K16" s="66" t="str">
        <f>IFERROR(VLOOKUP(G16,男子登録②!$P$2:$V$101,7,FALSE),"0")</f>
        <v>0</v>
      </c>
      <c r="L16" s="65">
        <v>1</v>
      </c>
      <c r="M16" s="65" t="str">
        <f>IFERROR(VLOOKUP(G16,男子登録②!$P$2:$V$101,3,FALSE),"0")</f>
        <v>0</v>
      </c>
      <c r="N16" s="65" t="str">
        <f>IFERROR(VLOOKUP(G16,男子登録②!$P$2:$V$101,6,FALSE),"0")</f>
        <v>0</v>
      </c>
      <c r="O16" s="125"/>
      <c r="P16" s="67" t="s">
        <v>213</v>
      </c>
      <c r="Q16" s="125"/>
      <c r="R16" s="65" t="str">
        <f>IFERROR(VLOOKUP(A16,出場種目!$C$3:$D$66,2,FALSE),"0")</f>
        <v>0</v>
      </c>
      <c r="S16" s="65">
        <f>入力シート③!D20</f>
        <v>0</v>
      </c>
      <c r="T16" s="67">
        <v>0</v>
      </c>
      <c r="U16" s="67">
        <v>2</v>
      </c>
      <c r="V16" s="65">
        <f>入力シート③!$B$1</f>
        <v>0</v>
      </c>
    </row>
    <row r="17" spans="1:22" s="65" customFormat="1" ht="13" customHeight="1">
      <c r="A17" s="65">
        <f>入力シート③!C21</f>
        <v>0</v>
      </c>
      <c r="B17" s="65" t="str">
        <f t="shared" si="0"/>
        <v>0</v>
      </c>
      <c r="C17" s="65" t="str">
        <f>IFERROR(VLOOKUP(入力シート③!$B$1,所属!$B$2:$C$56,2,FALSE),"0")</f>
        <v>0</v>
      </c>
      <c r="D17" s="125"/>
      <c r="E17" s="125"/>
      <c r="F17" s="65" t="str">
        <f>入力シート③!$A21</f>
        <v/>
      </c>
      <c r="G17" s="65">
        <f>入力シート③!B21</f>
        <v>0</v>
      </c>
      <c r="H17" s="66" t="str">
        <f>IFERROR(VLOOKUP(G17,男子登録②!$P$2:$V$101,4,FALSE),"0")</f>
        <v>0</v>
      </c>
      <c r="I17" s="65">
        <f t="shared" si="2"/>
        <v>0</v>
      </c>
      <c r="J17" s="66" t="str">
        <f>IFERROR(VLOOKUP(G17,男子登録②!$P$2:$V$101,5,FALSE),"0")</f>
        <v>0</v>
      </c>
      <c r="K17" s="66" t="str">
        <f>IFERROR(VLOOKUP(G17,男子登録②!$P$2:$V$101,7,FALSE),"0")</f>
        <v>0</v>
      </c>
      <c r="L17" s="65">
        <v>1</v>
      </c>
      <c r="M17" s="65" t="str">
        <f>IFERROR(VLOOKUP(G17,男子登録②!$P$2:$V$101,3,FALSE),"0")</f>
        <v>0</v>
      </c>
      <c r="N17" s="65" t="str">
        <f>IFERROR(VLOOKUP(G17,男子登録②!$P$2:$V$101,6,FALSE),"0")</f>
        <v>0</v>
      </c>
      <c r="O17" s="125"/>
      <c r="P17" s="67" t="s">
        <v>213</v>
      </c>
      <c r="Q17" s="125"/>
      <c r="R17" s="65" t="str">
        <f>IFERROR(VLOOKUP(A17,出場種目!$C$3:$D$66,2,FALSE),"0")</f>
        <v>0</v>
      </c>
      <c r="S17" s="65">
        <f>入力シート③!D21</f>
        <v>0</v>
      </c>
      <c r="T17" s="67">
        <v>0</v>
      </c>
      <c r="U17" s="67">
        <v>2</v>
      </c>
      <c r="V17" s="65">
        <f>入力シート③!$B$1</f>
        <v>0</v>
      </c>
    </row>
    <row r="18" spans="1:22" s="65" customFormat="1" ht="13" customHeight="1">
      <c r="A18" s="65">
        <f>入力シート③!C22</f>
        <v>0</v>
      </c>
      <c r="B18" s="65" t="str">
        <f t="shared" si="0"/>
        <v>0</v>
      </c>
      <c r="C18" s="65" t="str">
        <f>IFERROR(VLOOKUP(入力シート③!$B$1,所属!$B$2:$C$56,2,FALSE),"0")</f>
        <v>0</v>
      </c>
      <c r="D18" s="125"/>
      <c r="E18" s="125"/>
      <c r="F18" s="65" t="str">
        <f>入力シート③!$A22</f>
        <v/>
      </c>
      <c r="G18" s="65">
        <f>入力シート③!B22</f>
        <v>0</v>
      </c>
      <c r="H18" s="66" t="str">
        <f>IFERROR(VLOOKUP(G18,男子登録②!$P$2:$V$101,4,FALSE),"0")</f>
        <v>0</v>
      </c>
      <c r="I18" s="65">
        <f t="shared" si="2"/>
        <v>0</v>
      </c>
      <c r="J18" s="66" t="str">
        <f>IFERROR(VLOOKUP(G18,男子登録②!$P$2:$V$101,5,FALSE),"0")</f>
        <v>0</v>
      </c>
      <c r="K18" s="66" t="str">
        <f>IFERROR(VLOOKUP(G18,男子登録②!$P$2:$V$101,7,FALSE),"0")</f>
        <v>0</v>
      </c>
      <c r="L18" s="65">
        <v>1</v>
      </c>
      <c r="M18" s="65" t="str">
        <f>IFERROR(VLOOKUP(G18,男子登録②!$P$2:$V$101,3,FALSE),"0")</f>
        <v>0</v>
      </c>
      <c r="N18" s="65" t="str">
        <f>IFERROR(VLOOKUP(G18,男子登録②!$P$2:$V$101,6,FALSE),"0")</f>
        <v>0</v>
      </c>
      <c r="O18" s="125"/>
      <c r="P18" s="67" t="s">
        <v>213</v>
      </c>
      <c r="Q18" s="125"/>
      <c r="R18" s="65" t="str">
        <f>IFERROR(VLOOKUP(A18,出場種目!$C$3:$D$66,2,FALSE),"0")</f>
        <v>0</v>
      </c>
      <c r="S18" s="65">
        <f>入力シート③!D22</f>
        <v>0</v>
      </c>
      <c r="T18" s="67">
        <v>0</v>
      </c>
      <c r="U18" s="67">
        <v>2</v>
      </c>
      <c r="V18" s="65">
        <f>入力シート③!$B$1</f>
        <v>0</v>
      </c>
    </row>
    <row r="19" spans="1:22" s="65" customFormat="1" ht="13" customHeight="1">
      <c r="A19" s="65">
        <f>入力シート③!C23</f>
        <v>0</v>
      </c>
      <c r="B19" s="65" t="str">
        <f t="shared" si="0"/>
        <v>0</v>
      </c>
      <c r="C19" s="65" t="str">
        <f>IFERROR(VLOOKUP(入力シート③!$B$1,所属!$B$2:$C$56,2,FALSE),"0")</f>
        <v>0</v>
      </c>
      <c r="D19" s="125"/>
      <c r="E19" s="125"/>
      <c r="F19" s="65" t="str">
        <f>入力シート③!$A23</f>
        <v/>
      </c>
      <c r="G19" s="65">
        <f>入力シート③!B23</f>
        <v>0</v>
      </c>
      <c r="H19" s="66" t="str">
        <f>IFERROR(VLOOKUP(G19,男子登録②!$P$2:$V$101,4,FALSE),"0")</f>
        <v>0</v>
      </c>
      <c r="I19" s="65">
        <f t="shared" si="2"/>
        <v>0</v>
      </c>
      <c r="J19" s="66" t="str">
        <f>IFERROR(VLOOKUP(G19,男子登録②!$P$2:$V$101,5,FALSE),"0")</f>
        <v>0</v>
      </c>
      <c r="K19" s="66" t="str">
        <f>IFERROR(VLOOKUP(G19,男子登録②!$P$2:$V$101,7,FALSE),"0")</f>
        <v>0</v>
      </c>
      <c r="L19" s="65">
        <v>1</v>
      </c>
      <c r="M19" s="65" t="str">
        <f>IFERROR(VLOOKUP(G19,男子登録②!$P$2:$V$101,3,FALSE),"0")</f>
        <v>0</v>
      </c>
      <c r="N19" s="65" t="str">
        <f>IFERROR(VLOOKUP(G19,男子登録②!$P$2:$V$101,6,FALSE),"0")</f>
        <v>0</v>
      </c>
      <c r="O19" s="125"/>
      <c r="P19" s="67" t="s">
        <v>213</v>
      </c>
      <c r="Q19" s="125"/>
      <c r="R19" s="65" t="str">
        <f>IFERROR(VLOOKUP(A19,出場種目!$C$3:$D$66,2,FALSE),"0")</f>
        <v>0</v>
      </c>
      <c r="S19" s="65">
        <f>入力シート③!D23</f>
        <v>0</v>
      </c>
      <c r="T19" s="67">
        <v>0</v>
      </c>
      <c r="U19" s="67">
        <v>2</v>
      </c>
      <c r="V19" s="65">
        <f>入力シート③!$B$1</f>
        <v>0</v>
      </c>
    </row>
    <row r="20" spans="1:22" s="65" customFormat="1" ht="13" customHeight="1">
      <c r="A20" s="65">
        <f>入力シート③!C24</f>
        <v>0</v>
      </c>
      <c r="B20" s="65" t="str">
        <f t="shared" si="0"/>
        <v>0</v>
      </c>
      <c r="C20" s="65" t="str">
        <f>IFERROR(VLOOKUP(入力シート③!$B$1,所属!$B$2:$C$56,2,FALSE),"0")</f>
        <v>0</v>
      </c>
      <c r="D20" s="125"/>
      <c r="E20" s="125"/>
      <c r="F20" s="65" t="str">
        <f>入力シート③!$A24</f>
        <v/>
      </c>
      <c r="G20" s="65">
        <f>入力シート③!B24</f>
        <v>0</v>
      </c>
      <c r="H20" s="66" t="str">
        <f>IFERROR(VLOOKUP(G20,男子登録②!$P$2:$V$101,4,FALSE),"0")</f>
        <v>0</v>
      </c>
      <c r="I20" s="65">
        <f t="shared" si="2"/>
        <v>0</v>
      </c>
      <c r="J20" s="66" t="str">
        <f>IFERROR(VLOOKUP(G20,男子登録②!$P$2:$V$101,5,FALSE),"0")</f>
        <v>0</v>
      </c>
      <c r="K20" s="66" t="str">
        <f>IFERROR(VLOOKUP(G20,男子登録②!$P$2:$V$101,7,FALSE),"0")</f>
        <v>0</v>
      </c>
      <c r="L20" s="65">
        <v>1</v>
      </c>
      <c r="M20" s="65" t="str">
        <f>IFERROR(VLOOKUP(G20,男子登録②!$P$2:$V$101,3,FALSE),"0")</f>
        <v>0</v>
      </c>
      <c r="N20" s="65" t="str">
        <f>IFERROR(VLOOKUP(G20,男子登録②!$P$2:$V$101,6,FALSE),"0")</f>
        <v>0</v>
      </c>
      <c r="O20" s="125"/>
      <c r="P20" s="67" t="s">
        <v>213</v>
      </c>
      <c r="Q20" s="125"/>
      <c r="R20" s="65" t="str">
        <f>IFERROR(VLOOKUP(A20,出場種目!$C$3:$D$66,2,FALSE),"0")</f>
        <v>0</v>
      </c>
      <c r="S20" s="65">
        <f>入力シート③!D24</f>
        <v>0</v>
      </c>
      <c r="T20" s="67">
        <v>0</v>
      </c>
      <c r="U20" s="67">
        <v>2</v>
      </c>
      <c r="V20" s="65">
        <f>入力シート③!$B$1</f>
        <v>0</v>
      </c>
    </row>
    <row r="21" spans="1:22" s="65" customFormat="1" ht="13" customHeight="1">
      <c r="A21" s="65">
        <f>入力シート③!C25</f>
        <v>0</v>
      </c>
      <c r="B21" s="65" t="str">
        <f t="shared" si="0"/>
        <v>0</v>
      </c>
      <c r="C21" s="65" t="str">
        <f>IFERROR(VLOOKUP(入力シート③!$B$1,所属!$B$2:$C$56,2,FALSE),"0")</f>
        <v>0</v>
      </c>
      <c r="D21" s="125"/>
      <c r="E21" s="125"/>
      <c r="F21" s="65" t="str">
        <f>入力シート③!$A25</f>
        <v/>
      </c>
      <c r="G21" s="65">
        <f>入力シート③!B25</f>
        <v>0</v>
      </c>
      <c r="H21" s="66" t="str">
        <f>IFERROR(VLOOKUP(G21,男子登録②!$P$2:$V$101,4,FALSE),"0")</f>
        <v>0</v>
      </c>
      <c r="I21" s="65">
        <f t="shared" si="2"/>
        <v>0</v>
      </c>
      <c r="J21" s="66" t="str">
        <f>IFERROR(VLOOKUP(G21,男子登録②!$P$2:$V$101,5,FALSE),"0")</f>
        <v>0</v>
      </c>
      <c r="K21" s="66" t="str">
        <f>IFERROR(VLOOKUP(G21,男子登録②!$P$2:$V$101,7,FALSE),"0")</f>
        <v>0</v>
      </c>
      <c r="L21" s="65">
        <v>1</v>
      </c>
      <c r="M21" s="65" t="str">
        <f>IFERROR(VLOOKUP(G21,男子登録②!$P$2:$V$101,3,FALSE),"0")</f>
        <v>0</v>
      </c>
      <c r="N21" s="65" t="str">
        <f>IFERROR(VLOOKUP(G21,男子登録②!$P$2:$V$101,6,FALSE),"0")</f>
        <v>0</v>
      </c>
      <c r="O21" s="125"/>
      <c r="P21" s="67" t="s">
        <v>213</v>
      </c>
      <c r="Q21" s="125"/>
      <c r="R21" s="65" t="str">
        <f>IFERROR(VLOOKUP(A21,出場種目!$C$3:$D$66,2,FALSE),"0")</f>
        <v>0</v>
      </c>
      <c r="S21" s="65">
        <f>入力シート③!D25</f>
        <v>0</v>
      </c>
      <c r="T21" s="67">
        <v>0</v>
      </c>
      <c r="U21" s="67">
        <v>2</v>
      </c>
      <c r="V21" s="65">
        <f>入力シート③!$B$1</f>
        <v>0</v>
      </c>
    </row>
    <row r="22" spans="1:22" s="65" customFormat="1" ht="13" customHeight="1">
      <c r="A22" s="65">
        <f>入力シート③!C26</f>
        <v>0</v>
      </c>
      <c r="B22" s="65" t="str">
        <f t="shared" si="0"/>
        <v>0</v>
      </c>
      <c r="C22" s="65" t="str">
        <f>IFERROR(VLOOKUP(入力シート③!$B$1,所属!$B$2:$C$56,2,FALSE),"0")</f>
        <v>0</v>
      </c>
      <c r="D22" s="125"/>
      <c r="E22" s="125"/>
      <c r="F22" s="65" t="str">
        <f>入力シート③!$A26</f>
        <v/>
      </c>
      <c r="G22" s="65">
        <f>入力シート③!B26</f>
        <v>0</v>
      </c>
      <c r="H22" s="66" t="str">
        <f>IFERROR(VLOOKUP(G22,男子登録②!$P$2:$V$101,4,FALSE),"0")</f>
        <v>0</v>
      </c>
      <c r="I22" s="65">
        <f t="shared" si="2"/>
        <v>0</v>
      </c>
      <c r="J22" s="66" t="str">
        <f>IFERROR(VLOOKUP(G22,男子登録②!$P$2:$V$101,5,FALSE),"0")</f>
        <v>0</v>
      </c>
      <c r="K22" s="66" t="str">
        <f>IFERROR(VLOOKUP(G22,男子登録②!$P$2:$V$101,7,FALSE),"0")</f>
        <v>0</v>
      </c>
      <c r="L22" s="65">
        <v>1</v>
      </c>
      <c r="M22" s="65" t="str">
        <f>IFERROR(VLOOKUP(G22,男子登録②!$P$2:$V$101,3,FALSE),"0")</f>
        <v>0</v>
      </c>
      <c r="N22" s="65" t="str">
        <f>IFERROR(VLOOKUP(G22,男子登録②!$P$2:$V$101,6,FALSE),"0")</f>
        <v>0</v>
      </c>
      <c r="O22" s="125"/>
      <c r="P22" s="67" t="s">
        <v>213</v>
      </c>
      <c r="Q22" s="125"/>
      <c r="R22" s="65" t="str">
        <f>IFERROR(VLOOKUP(A22,出場種目!$C$3:$D$66,2,FALSE),"0")</f>
        <v>0</v>
      </c>
      <c r="S22" s="65">
        <f>入力シート③!D26</f>
        <v>0</v>
      </c>
      <c r="T22" s="67">
        <v>0</v>
      </c>
      <c r="U22" s="67">
        <v>2</v>
      </c>
      <c r="V22" s="65">
        <f>入力シート③!$B$1</f>
        <v>0</v>
      </c>
    </row>
    <row r="23" spans="1:22" s="65" customFormat="1" ht="13" customHeight="1">
      <c r="A23" s="65">
        <f>入力シート③!C27</f>
        <v>0</v>
      </c>
      <c r="B23" s="65" t="str">
        <f t="shared" si="0"/>
        <v>0</v>
      </c>
      <c r="C23" s="65" t="str">
        <f>IFERROR(VLOOKUP(入力シート③!$B$1,所属!$B$2:$C$56,2,FALSE),"0")</f>
        <v>0</v>
      </c>
      <c r="D23" s="125"/>
      <c r="E23" s="125"/>
      <c r="F23" s="65" t="str">
        <f>入力シート③!$A27</f>
        <v/>
      </c>
      <c r="G23" s="65">
        <f>入力シート③!B27</f>
        <v>0</v>
      </c>
      <c r="H23" s="66" t="str">
        <f>IFERROR(VLOOKUP(G23,男子登録②!$P$2:$V$101,4,FALSE),"0")</f>
        <v>0</v>
      </c>
      <c r="I23" s="65">
        <f t="shared" si="2"/>
        <v>0</v>
      </c>
      <c r="J23" s="66" t="str">
        <f>IFERROR(VLOOKUP(G23,男子登録②!$P$2:$V$101,5,FALSE),"0")</f>
        <v>0</v>
      </c>
      <c r="K23" s="66" t="str">
        <f>IFERROR(VLOOKUP(G23,男子登録②!$P$2:$V$101,7,FALSE),"0")</f>
        <v>0</v>
      </c>
      <c r="L23" s="65">
        <v>1</v>
      </c>
      <c r="M23" s="65" t="str">
        <f>IFERROR(VLOOKUP(G23,男子登録②!$P$2:$V$101,3,FALSE),"0")</f>
        <v>0</v>
      </c>
      <c r="N23" s="65" t="str">
        <f>IFERROR(VLOOKUP(G23,男子登録②!$P$2:$V$101,6,FALSE),"0")</f>
        <v>0</v>
      </c>
      <c r="O23" s="125"/>
      <c r="P23" s="67" t="s">
        <v>213</v>
      </c>
      <c r="Q23" s="125"/>
      <c r="R23" s="65" t="str">
        <f>IFERROR(VLOOKUP(A23,出場種目!$C$3:$D$66,2,FALSE),"0")</f>
        <v>0</v>
      </c>
      <c r="S23" s="65">
        <f>入力シート③!D27</f>
        <v>0</v>
      </c>
      <c r="T23" s="67">
        <v>0</v>
      </c>
      <c r="U23" s="67">
        <v>2</v>
      </c>
      <c r="V23" s="65">
        <f>入力シート③!$B$1</f>
        <v>0</v>
      </c>
    </row>
    <row r="24" spans="1:22" s="65" customFormat="1" ht="13" customHeight="1">
      <c r="A24" s="65">
        <f>入力シート③!C28</f>
        <v>0</v>
      </c>
      <c r="B24" s="65" t="str">
        <f t="shared" si="0"/>
        <v>0</v>
      </c>
      <c r="C24" s="65" t="str">
        <f>IFERROR(VLOOKUP(入力シート③!$B$1,所属!$B$2:$C$56,2,FALSE),"0")</f>
        <v>0</v>
      </c>
      <c r="D24" s="125"/>
      <c r="E24" s="125"/>
      <c r="F24" s="65" t="str">
        <f>入力シート③!$A28</f>
        <v/>
      </c>
      <c r="G24" s="65">
        <f>入力シート③!B28</f>
        <v>0</v>
      </c>
      <c r="H24" s="66" t="str">
        <f>IFERROR(VLOOKUP(G24,男子登録②!$P$2:$V$101,4,FALSE),"0")</f>
        <v>0</v>
      </c>
      <c r="I24" s="65">
        <f t="shared" si="2"/>
        <v>0</v>
      </c>
      <c r="J24" s="66" t="str">
        <f>IFERROR(VLOOKUP(G24,男子登録②!$P$2:$V$101,5,FALSE),"0")</f>
        <v>0</v>
      </c>
      <c r="K24" s="66" t="str">
        <f>IFERROR(VLOOKUP(G24,男子登録②!$P$2:$V$101,7,FALSE),"0")</f>
        <v>0</v>
      </c>
      <c r="L24" s="65">
        <v>1</v>
      </c>
      <c r="M24" s="65" t="str">
        <f>IFERROR(VLOOKUP(G24,男子登録②!$P$2:$V$101,3,FALSE),"0")</f>
        <v>0</v>
      </c>
      <c r="N24" s="65" t="str">
        <f>IFERROR(VLOOKUP(G24,男子登録②!$P$2:$V$101,6,FALSE),"0")</f>
        <v>0</v>
      </c>
      <c r="O24" s="125"/>
      <c r="P24" s="67" t="s">
        <v>213</v>
      </c>
      <c r="Q24" s="125"/>
      <c r="R24" s="65" t="str">
        <f>IFERROR(VLOOKUP(A24,出場種目!$C$3:$D$66,2,FALSE),"0")</f>
        <v>0</v>
      </c>
      <c r="S24" s="65">
        <f>入力シート③!D28</f>
        <v>0</v>
      </c>
      <c r="T24" s="67">
        <v>0</v>
      </c>
      <c r="U24" s="67">
        <v>2</v>
      </c>
      <c r="V24" s="65">
        <f>入力シート③!$B$1</f>
        <v>0</v>
      </c>
    </row>
    <row r="25" spans="1:22" s="65" customFormat="1" ht="13" customHeight="1">
      <c r="A25" s="65">
        <f>入力シート③!C29</f>
        <v>0</v>
      </c>
      <c r="B25" s="65" t="str">
        <f t="shared" si="0"/>
        <v>0</v>
      </c>
      <c r="C25" s="65" t="str">
        <f>IFERROR(VLOOKUP(入力シート③!$B$1,所属!$B$2:$C$56,2,FALSE),"0")</f>
        <v>0</v>
      </c>
      <c r="D25" s="125"/>
      <c r="E25" s="125"/>
      <c r="F25" s="65" t="str">
        <f>入力シート③!$A29</f>
        <v/>
      </c>
      <c r="G25" s="65">
        <f>入力シート③!B29</f>
        <v>0</v>
      </c>
      <c r="H25" s="66" t="str">
        <f>IFERROR(VLOOKUP(G25,男子登録②!$P$2:$V$101,4,FALSE),"0")</f>
        <v>0</v>
      </c>
      <c r="I25" s="65">
        <f t="shared" si="2"/>
        <v>0</v>
      </c>
      <c r="J25" s="66" t="str">
        <f>IFERROR(VLOOKUP(G25,男子登録②!$P$2:$V$101,5,FALSE),"0")</f>
        <v>0</v>
      </c>
      <c r="K25" s="66" t="str">
        <f>IFERROR(VLOOKUP(G25,男子登録②!$P$2:$V$101,7,FALSE),"0")</f>
        <v>0</v>
      </c>
      <c r="L25" s="65">
        <v>1</v>
      </c>
      <c r="M25" s="65" t="str">
        <f>IFERROR(VLOOKUP(G25,男子登録②!$P$2:$V$101,3,FALSE),"0")</f>
        <v>0</v>
      </c>
      <c r="N25" s="65" t="str">
        <f>IFERROR(VLOOKUP(G25,男子登録②!$P$2:$V$101,6,FALSE),"0")</f>
        <v>0</v>
      </c>
      <c r="O25" s="125"/>
      <c r="P25" s="67" t="s">
        <v>213</v>
      </c>
      <c r="Q25" s="125"/>
      <c r="R25" s="65" t="str">
        <f>IFERROR(VLOOKUP(A25,出場種目!$C$3:$D$66,2,FALSE),"0")</f>
        <v>0</v>
      </c>
      <c r="S25" s="65">
        <f>入力シート③!D29</f>
        <v>0</v>
      </c>
      <c r="T25" s="67">
        <v>0</v>
      </c>
      <c r="U25" s="67">
        <v>2</v>
      </c>
      <c r="V25" s="65">
        <f>入力シート③!$B$1</f>
        <v>0</v>
      </c>
    </row>
    <row r="26" spans="1:22" s="65" customFormat="1" ht="13" customHeight="1">
      <c r="A26" s="65">
        <f>入力シート③!C30</f>
        <v>0</v>
      </c>
      <c r="B26" s="65" t="str">
        <f t="shared" si="0"/>
        <v>0</v>
      </c>
      <c r="C26" s="65" t="str">
        <f>IFERROR(VLOOKUP(入力シート③!$B$1,所属!$B$2:$C$56,2,FALSE),"0")</f>
        <v>0</v>
      </c>
      <c r="D26" s="125"/>
      <c r="E26" s="125"/>
      <c r="F26" s="65" t="str">
        <f>入力シート③!$A30</f>
        <v/>
      </c>
      <c r="G26" s="65">
        <f>入力シート③!B30</f>
        <v>0</v>
      </c>
      <c r="H26" s="66" t="str">
        <f>IFERROR(VLOOKUP(G26,男子登録②!$P$2:$V$101,4,FALSE),"0")</f>
        <v>0</v>
      </c>
      <c r="I26" s="65">
        <f t="shared" si="2"/>
        <v>0</v>
      </c>
      <c r="J26" s="66" t="str">
        <f>IFERROR(VLOOKUP(G26,男子登録②!$P$2:$V$101,5,FALSE),"0")</f>
        <v>0</v>
      </c>
      <c r="K26" s="66" t="str">
        <f>IFERROR(VLOOKUP(G26,男子登録②!$P$2:$V$101,7,FALSE),"0")</f>
        <v>0</v>
      </c>
      <c r="L26" s="65">
        <v>1</v>
      </c>
      <c r="M26" s="65" t="str">
        <f>IFERROR(VLOOKUP(G26,男子登録②!$P$2:$V$101,3,FALSE),"0")</f>
        <v>0</v>
      </c>
      <c r="N26" s="65" t="str">
        <f>IFERROR(VLOOKUP(G26,男子登録②!$P$2:$V$101,6,FALSE),"0")</f>
        <v>0</v>
      </c>
      <c r="O26" s="125"/>
      <c r="P26" s="67" t="s">
        <v>213</v>
      </c>
      <c r="Q26" s="125"/>
      <c r="R26" s="65" t="str">
        <f>IFERROR(VLOOKUP(A26,出場種目!$C$3:$D$66,2,FALSE),"0")</f>
        <v>0</v>
      </c>
      <c r="S26" s="65">
        <f>入力シート③!D30</f>
        <v>0</v>
      </c>
      <c r="T26" s="67">
        <v>0</v>
      </c>
      <c r="U26" s="67">
        <v>2</v>
      </c>
      <c r="V26" s="65">
        <f>入力シート③!$B$1</f>
        <v>0</v>
      </c>
    </row>
    <row r="27" spans="1:22" s="65" customFormat="1" ht="13" customHeight="1">
      <c r="A27" s="65">
        <f>入力シート③!C31</f>
        <v>0</v>
      </c>
      <c r="B27" s="65" t="str">
        <f t="shared" si="0"/>
        <v>0</v>
      </c>
      <c r="C27" s="65" t="str">
        <f>IFERROR(VLOOKUP(入力シート③!$B$1,所属!$B$2:$C$56,2,FALSE),"0")</f>
        <v>0</v>
      </c>
      <c r="D27" s="125"/>
      <c r="E27" s="125"/>
      <c r="F27" s="65" t="str">
        <f>入力シート③!$A31</f>
        <v/>
      </c>
      <c r="G27" s="65">
        <f>入力シート③!B31</f>
        <v>0</v>
      </c>
      <c r="H27" s="66" t="str">
        <f>IFERROR(VLOOKUP(G27,男子登録②!$P$2:$V$101,4,FALSE),"0")</f>
        <v>0</v>
      </c>
      <c r="I27" s="65">
        <f t="shared" si="2"/>
        <v>0</v>
      </c>
      <c r="J27" s="66" t="str">
        <f>IFERROR(VLOOKUP(G27,男子登録②!$P$2:$V$101,5,FALSE),"0")</f>
        <v>0</v>
      </c>
      <c r="K27" s="66" t="str">
        <f>IFERROR(VLOOKUP(G27,男子登録②!$P$2:$V$101,7,FALSE),"0")</f>
        <v>0</v>
      </c>
      <c r="L27" s="65">
        <v>1</v>
      </c>
      <c r="M27" s="65" t="str">
        <f>IFERROR(VLOOKUP(G27,男子登録②!$P$2:$V$101,3,FALSE),"0")</f>
        <v>0</v>
      </c>
      <c r="N27" s="65" t="str">
        <f>IFERROR(VLOOKUP(G27,男子登録②!$P$2:$V$101,6,FALSE),"0")</f>
        <v>0</v>
      </c>
      <c r="O27" s="125"/>
      <c r="P27" s="67" t="s">
        <v>213</v>
      </c>
      <c r="Q27" s="125"/>
      <c r="R27" s="65" t="str">
        <f>IFERROR(VLOOKUP(A27,出場種目!$C$3:$D$66,2,FALSE),"0")</f>
        <v>0</v>
      </c>
      <c r="S27" s="65">
        <f>入力シート③!D31</f>
        <v>0</v>
      </c>
      <c r="T27" s="67">
        <v>0</v>
      </c>
      <c r="U27" s="67">
        <v>2</v>
      </c>
      <c r="V27" s="65">
        <f>入力シート③!$B$1</f>
        <v>0</v>
      </c>
    </row>
    <row r="28" spans="1:22" s="65" customFormat="1" ht="13" customHeight="1">
      <c r="A28" s="65">
        <f>入力シート③!C32</f>
        <v>0</v>
      </c>
      <c r="B28" s="65" t="str">
        <f t="shared" si="0"/>
        <v>0</v>
      </c>
      <c r="C28" s="65" t="str">
        <f>IFERROR(VLOOKUP(入力シート③!$B$1,所属!$B$2:$C$56,2,FALSE),"0")</f>
        <v>0</v>
      </c>
      <c r="D28" s="125"/>
      <c r="E28" s="125"/>
      <c r="F28" s="65" t="str">
        <f>入力シート③!$A32</f>
        <v/>
      </c>
      <c r="G28" s="65">
        <f>入力シート③!B32</f>
        <v>0</v>
      </c>
      <c r="H28" s="66" t="str">
        <f>IFERROR(VLOOKUP(G28,男子登録②!$P$2:$V$101,4,FALSE),"0")</f>
        <v>0</v>
      </c>
      <c r="I28" s="65">
        <f t="shared" si="2"/>
        <v>0</v>
      </c>
      <c r="J28" s="66" t="str">
        <f>IFERROR(VLOOKUP(G28,男子登録②!$P$2:$V$101,5,FALSE),"0")</f>
        <v>0</v>
      </c>
      <c r="K28" s="66" t="str">
        <f>IFERROR(VLOOKUP(G28,男子登録②!$P$2:$V$101,7,FALSE),"0")</f>
        <v>0</v>
      </c>
      <c r="L28" s="65">
        <v>1</v>
      </c>
      <c r="M28" s="65" t="str">
        <f>IFERROR(VLOOKUP(G28,男子登録②!$P$2:$V$101,3,FALSE),"0")</f>
        <v>0</v>
      </c>
      <c r="N28" s="65" t="str">
        <f>IFERROR(VLOOKUP(G28,男子登録②!$P$2:$V$101,6,FALSE),"0")</f>
        <v>0</v>
      </c>
      <c r="O28" s="125"/>
      <c r="P28" s="67" t="s">
        <v>213</v>
      </c>
      <c r="Q28" s="125"/>
      <c r="R28" s="65" t="str">
        <f>IFERROR(VLOOKUP(A28,出場種目!$C$3:$D$66,2,FALSE),"0")</f>
        <v>0</v>
      </c>
      <c r="S28" s="65">
        <f>入力シート③!D32</f>
        <v>0</v>
      </c>
      <c r="T28" s="67">
        <v>0</v>
      </c>
      <c r="U28" s="67">
        <v>2</v>
      </c>
      <c r="V28" s="65">
        <f>入力シート③!$B$1</f>
        <v>0</v>
      </c>
    </row>
    <row r="29" spans="1:22" s="65" customFormat="1" ht="13" customHeight="1">
      <c r="A29" s="65">
        <f>入力シート③!C33</f>
        <v>0</v>
      </c>
      <c r="B29" s="65" t="str">
        <f t="shared" si="0"/>
        <v>0</v>
      </c>
      <c r="C29" s="65" t="str">
        <f>IFERROR(VLOOKUP(入力シート③!$B$1,所属!$B$2:$C$56,2,FALSE),"0")</f>
        <v>0</v>
      </c>
      <c r="D29" s="125"/>
      <c r="E29" s="125"/>
      <c r="F29" s="65" t="str">
        <f>入力シート③!$A33</f>
        <v/>
      </c>
      <c r="G29" s="65">
        <f>入力シート③!B33</f>
        <v>0</v>
      </c>
      <c r="H29" s="66" t="str">
        <f>IFERROR(VLOOKUP(G29,男子登録②!$P$2:$V$101,4,FALSE),"0")</f>
        <v>0</v>
      </c>
      <c r="I29" s="65">
        <f t="shared" si="2"/>
        <v>0</v>
      </c>
      <c r="J29" s="66" t="str">
        <f>IFERROR(VLOOKUP(G29,男子登録②!$P$2:$V$101,5,FALSE),"0")</f>
        <v>0</v>
      </c>
      <c r="K29" s="66" t="str">
        <f>IFERROR(VLOOKUP(G29,男子登録②!$P$2:$V$101,7,FALSE),"0")</f>
        <v>0</v>
      </c>
      <c r="L29" s="65">
        <v>1</v>
      </c>
      <c r="M29" s="65" t="str">
        <f>IFERROR(VLOOKUP(G29,男子登録②!$P$2:$V$101,3,FALSE),"0")</f>
        <v>0</v>
      </c>
      <c r="N29" s="65" t="str">
        <f>IFERROR(VLOOKUP(G29,男子登録②!$P$2:$V$101,6,FALSE),"0")</f>
        <v>0</v>
      </c>
      <c r="O29" s="125"/>
      <c r="P29" s="67" t="s">
        <v>213</v>
      </c>
      <c r="Q29" s="125"/>
      <c r="R29" s="65" t="str">
        <f>IFERROR(VLOOKUP(A29,出場種目!$C$3:$D$66,2,FALSE),"0")</f>
        <v>0</v>
      </c>
      <c r="S29" s="65">
        <f>入力シート③!D33</f>
        <v>0</v>
      </c>
      <c r="T29" s="67">
        <v>0</v>
      </c>
      <c r="U29" s="67">
        <v>2</v>
      </c>
      <c r="V29" s="65">
        <f>入力シート③!$B$1</f>
        <v>0</v>
      </c>
    </row>
    <row r="30" spans="1:22" s="65" customFormat="1" ht="13" customHeight="1">
      <c r="A30" s="65">
        <f>入力シート③!C34</f>
        <v>0</v>
      </c>
      <c r="B30" s="65" t="str">
        <f t="shared" si="0"/>
        <v>0</v>
      </c>
      <c r="C30" s="65" t="str">
        <f>IFERROR(VLOOKUP(入力シート③!$B$1,所属!$B$2:$C$56,2,FALSE),"0")</f>
        <v>0</v>
      </c>
      <c r="D30" s="125"/>
      <c r="E30" s="125"/>
      <c r="F30" s="65" t="str">
        <f>入力シート③!$A34</f>
        <v/>
      </c>
      <c r="G30" s="65">
        <f>入力シート③!B34</f>
        <v>0</v>
      </c>
      <c r="H30" s="66" t="str">
        <f>IFERROR(VLOOKUP(G30,男子登録②!$P$2:$V$101,4,FALSE),"0")</f>
        <v>0</v>
      </c>
      <c r="I30" s="65">
        <f t="shared" si="2"/>
        <v>0</v>
      </c>
      <c r="J30" s="66" t="str">
        <f>IFERROR(VLOOKUP(G30,男子登録②!$P$2:$V$101,5,FALSE),"0")</f>
        <v>0</v>
      </c>
      <c r="K30" s="66" t="str">
        <f>IFERROR(VLOOKUP(G30,男子登録②!$P$2:$V$101,7,FALSE),"0")</f>
        <v>0</v>
      </c>
      <c r="L30" s="65">
        <v>1</v>
      </c>
      <c r="M30" s="65" t="str">
        <f>IFERROR(VLOOKUP(G30,男子登録②!$P$2:$V$101,3,FALSE),"0")</f>
        <v>0</v>
      </c>
      <c r="N30" s="65" t="str">
        <f>IFERROR(VLOOKUP(G30,男子登録②!$P$2:$V$101,6,FALSE),"0")</f>
        <v>0</v>
      </c>
      <c r="O30" s="125"/>
      <c r="P30" s="67" t="s">
        <v>213</v>
      </c>
      <c r="Q30" s="125"/>
      <c r="R30" s="65" t="str">
        <f>IFERROR(VLOOKUP(A30,出場種目!$C$3:$D$66,2,FALSE),"0")</f>
        <v>0</v>
      </c>
      <c r="S30" s="65">
        <f>入力シート③!D34</f>
        <v>0</v>
      </c>
      <c r="T30" s="67">
        <v>0</v>
      </c>
      <c r="U30" s="67">
        <v>2</v>
      </c>
      <c r="V30" s="65">
        <f>入力シート③!$B$1</f>
        <v>0</v>
      </c>
    </row>
    <row r="31" spans="1:22" s="65" customFormat="1" ht="13" customHeight="1">
      <c r="A31" s="65">
        <f>入力シート③!C35</f>
        <v>0</v>
      </c>
      <c r="B31" s="65" t="str">
        <f t="shared" si="0"/>
        <v>0</v>
      </c>
      <c r="C31" s="65" t="str">
        <f>IFERROR(VLOOKUP(入力シート③!$B$1,所属!$B$2:$C$56,2,FALSE),"0")</f>
        <v>0</v>
      </c>
      <c r="D31" s="125"/>
      <c r="E31" s="125"/>
      <c r="F31" s="65" t="str">
        <f>入力シート③!$A35</f>
        <v/>
      </c>
      <c r="G31" s="65">
        <f>入力シート③!B35</f>
        <v>0</v>
      </c>
      <c r="H31" s="66" t="str">
        <f>IFERROR(VLOOKUP(G31,男子登録②!$P$2:$V$101,4,FALSE),"0")</f>
        <v>0</v>
      </c>
      <c r="I31" s="65">
        <f t="shared" si="2"/>
        <v>0</v>
      </c>
      <c r="J31" s="66" t="str">
        <f>IFERROR(VLOOKUP(G31,男子登録②!$P$2:$V$101,5,FALSE),"0")</f>
        <v>0</v>
      </c>
      <c r="K31" s="66" t="str">
        <f>IFERROR(VLOOKUP(G31,男子登録②!$P$2:$V$101,7,FALSE),"0")</f>
        <v>0</v>
      </c>
      <c r="L31" s="65">
        <v>1</v>
      </c>
      <c r="M31" s="65" t="str">
        <f>IFERROR(VLOOKUP(G31,男子登録②!$P$2:$V$101,3,FALSE),"0")</f>
        <v>0</v>
      </c>
      <c r="N31" s="65" t="str">
        <f>IFERROR(VLOOKUP(G31,男子登録②!$P$2:$V$101,6,FALSE),"0")</f>
        <v>0</v>
      </c>
      <c r="O31" s="125"/>
      <c r="P31" s="67" t="s">
        <v>213</v>
      </c>
      <c r="Q31" s="125"/>
      <c r="R31" s="65" t="str">
        <f>IFERROR(VLOOKUP(A31,出場種目!$C$3:$D$66,2,FALSE),"0")</f>
        <v>0</v>
      </c>
      <c r="S31" s="65">
        <f>入力シート③!D35</f>
        <v>0</v>
      </c>
      <c r="T31" s="67">
        <v>0</v>
      </c>
      <c r="U31" s="67">
        <v>2</v>
      </c>
      <c r="V31" s="65">
        <f>入力シート③!$B$1</f>
        <v>0</v>
      </c>
    </row>
    <row r="32" spans="1:22" s="65" customFormat="1" ht="13" customHeight="1">
      <c r="A32" s="65">
        <f>入力シート③!C36</f>
        <v>0</v>
      </c>
      <c r="B32" s="65" t="str">
        <f t="shared" si="0"/>
        <v>0</v>
      </c>
      <c r="C32" s="65" t="str">
        <f>IFERROR(VLOOKUP(入力シート③!$B$1,所属!$B$2:$C$56,2,FALSE),"0")</f>
        <v>0</v>
      </c>
      <c r="D32" s="125"/>
      <c r="E32" s="125"/>
      <c r="F32" s="65" t="str">
        <f>入力シート③!$A36</f>
        <v/>
      </c>
      <c r="G32" s="65">
        <f>入力シート③!B36</f>
        <v>0</v>
      </c>
      <c r="H32" s="66" t="str">
        <f>IFERROR(VLOOKUP(G32,男子登録②!$P$2:$V$101,4,FALSE),"0")</f>
        <v>0</v>
      </c>
      <c r="I32" s="65">
        <f t="shared" si="2"/>
        <v>0</v>
      </c>
      <c r="J32" s="66" t="str">
        <f>IFERROR(VLOOKUP(G32,男子登録②!$P$2:$V$101,5,FALSE),"0")</f>
        <v>0</v>
      </c>
      <c r="K32" s="66" t="str">
        <f>IFERROR(VLOOKUP(G32,男子登録②!$P$2:$V$101,7,FALSE),"0")</f>
        <v>0</v>
      </c>
      <c r="L32" s="65">
        <v>1</v>
      </c>
      <c r="M32" s="65" t="str">
        <f>IFERROR(VLOOKUP(G32,男子登録②!$P$2:$V$101,3,FALSE),"0")</f>
        <v>0</v>
      </c>
      <c r="N32" s="65" t="str">
        <f>IFERROR(VLOOKUP(G32,男子登録②!$P$2:$V$101,6,FALSE),"0")</f>
        <v>0</v>
      </c>
      <c r="O32" s="125"/>
      <c r="P32" s="67" t="s">
        <v>213</v>
      </c>
      <c r="Q32" s="125"/>
      <c r="R32" s="65" t="str">
        <f>IFERROR(VLOOKUP(A32,出場種目!$C$3:$D$66,2,FALSE),"0")</f>
        <v>0</v>
      </c>
      <c r="S32" s="65">
        <f>入力シート③!D36</f>
        <v>0</v>
      </c>
      <c r="T32" s="67">
        <v>0</v>
      </c>
      <c r="U32" s="67">
        <v>2</v>
      </c>
      <c r="V32" s="65">
        <f>入力シート③!$B$1</f>
        <v>0</v>
      </c>
    </row>
    <row r="33" spans="1:22" s="65" customFormat="1" ht="13" customHeight="1">
      <c r="A33" s="65">
        <f>入力シート③!C37</f>
        <v>0</v>
      </c>
      <c r="B33" s="65" t="str">
        <f t="shared" si="0"/>
        <v>0</v>
      </c>
      <c r="C33" s="65" t="str">
        <f>IFERROR(VLOOKUP(入力シート③!$B$1,所属!$B$2:$C$56,2,FALSE),"0")</f>
        <v>0</v>
      </c>
      <c r="D33" s="125"/>
      <c r="E33" s="125"/>
      <c r="F33" s="65" t="str">
        <f>入力シート③!$A37</f>
        <v/>
      </c>
      <c r="G33" s="65">
        <f>入力シート③!B37</f>
        <v>0</v>
      </c>
      <c r="H33" s="66" t="str">
        <f>IFERROR(VLOOKUP(G33,男子登録②!$P$2:$V$101,4,FALSE),"0")</f>
        <v>0</v>
      </c>
      <c r="I33" s="65">
        <f t="shared" si="2"/>
        <v>0</v>
      </c>
      <c r="J33" s="66" t="str">
        <f>IFERROR(VLOOKUP(G33,男子登録②!$P$2:$V$101,5,FALSE),"0")</f>
        <v>0</v>
      </c>
      <c r="K33" s="66" t="str">
        <f>IFERROR(VLOOKUP(G33,男子登録②!$P$2:$V$101,7,FALSE),"0")</f>
        <v>0</v>
      </c>
      <c r="L33" s="65">
        <v>1</v>
      </c>
      <c r="M33" s="65" t="str">
        <f>IFERROR(VLOOKUP(G33,男子登録②!$P$2:$V$101,3,FALSE),"0")</f>
        <v>0</v>
      </c>
      <c r="N33" s="65" t="str">
        <f>IFERROR(VLOOKUP(G33,男子登録②!$P$2:$V$101,6,FALSE),"0")</f>
        <v>0</v>
      </c>
      <c r="O33" s="125"/>
      <c r="P33" s="67" t="s">
        <v>213</v>
      </c>
      <c r="Q33" s="125"/>
      <c r="R33" s="65" t="str">
        <f>IFERROR(VLOOKUP(A33,出場種目!$C$3:$D$66,2,FALSE),"0")</f>
        <v>0</v>
      </c>
      <c r="S33" s="65">
        <f>入力シート③!D37</f>
        <v>0</v>
      </c>
      <c r="T33" s="67">
        <v>0</v>
      </c>
      <c r="U33" s="67">
        <v>2</v>
      </c>
      <c r="V33" s="65">
        <f>入力シート③!$B$1</f>
        <v>0</v>
      </c>
    </row>
    <row r="34" spans="1:22" s="65" customFormat="1" ht="13" customHeight="1">
      <c r="A34" s="65">
        <f>入力シート③!C38</f>
        <v>0</v>
      </c>
      <c r="B34" s="65" t="str">
        <f t="shared" si="0"/>
        <v>0</v>
      </c>
      <c r="C34" s="65" t="str">
        <f>IFERROR(VLOOKUP(入力シート③!$B$1,所属!$B$2:$C$56,2,FALSE),"0")</f>
        <v>0</v>
      </c>
      <c r="D34" s="125"/>
      <c r="E34" s="125"/>
      <c r="F34" s="65" t="str">
        <f>入力シート③!$A38</f>
        <v/>
      </c>
      <c r="G34" s="65">
        <f>入力シート③!B38</f>
        <v>0</v>
      </c>
      <c r="H34" s="66" t="str">
        <f>IFERROR(VLOOKUP(G34,男子登録②!$P$2:$V$101,4,FALSE),"0")</f>
        <v>0</v>
      </c>
      <c r="I34" s="65">
        <f t="shared" si="2"/>
        <v>0</v>
      </c>
      <c r="J34" s="66" t="str">
        <f>IFERROR(VLOOKUP(G34,男子登録②!$P$2:$V$101,5,FALSE),"0")</f>
        <v>0</v>
      </c>
      <c r="K34" s="66" t="str">
        <f>IFERROR(VLOOKUP(G34,男子登録②!$P$2:$V$101,7,FALSE),"0")</f>
        <v>0</v>
      </c>
      <c r="L34" s="65">
        <v>1</v>
      </c>
      <c r="M34" s="65" t="str">
        <f>IFERROR(VLOOKUP(G34,男子登録②!$P$2:$V$101,3,FALSE),"0")</f>
        <v>0</v>
      </c>
      <c r="N34" s="65" t="str">
        <f>IFERROR(VLOOKUP(G34,男子登録②!$P$2:$V$101,6,FALSE),"0")</f>
        <v>0</v>
      </c>
      <c r="O34" s="125"/>
      <c r="P34" s="67" t="s">
        <v>213</v>
      </c>
      <c r="Q34" s="125"/>
      <c r="R34" s="65" t="str">
        <f>IFERROR(VLOOKUP(A34,出場種目!$C$3:$D$66,2,FALSE),"0")</f>
        <v>0</v>
      </c>
      <c r="S34" s="65">
        <f>入力シート③!D38</f>
        <v>0</v>
      </c>
      <c r="T34" s="67">
        <v>0</v>
      </c>
      <c r="U34" s="67">
        <v>2</v>
      </c>
      <c r="V34" s="65">
        <f>入力シート③!$B$1</f>
        <v>0</v>
      </c>
    </row>
    <row r="35" spans="1:22" s="65" customFormat="1" ht="13" customHeight="1">
      <c r="A35" s="65">
        <f>入力シート③!C39</f>
        <v>0</v>
      </c>
      <c r="B35" s="65" t="str">
        <f t="shared" si="0"/>
        <v>0</v>
      </c>
      <c r="C35" s="65" t="str">
        <f>IFERROR(VLOOKUP(入力シート③!$B$1,所属!$B$2:$C$56,2,FALSE),"0")</f>
        <v>0</v>
      </c>
      <c r="D35" s="125"/>
      <c r="E35" s="125"/>
      <c r="F35" s="65" t="str">
        <f>入力シート③!$A39</f>
        <v/>
      </c>
      <c r="G35" s="65">
        <f>入力シート③!B39</f>
        <v>0</v>
      </c>
      <c r="H35" s="66" t="str">
        <f>IFERROR(VLOOKUP(G35,男子登録②!$P$2:$V$101,4,FALSE),"0")</f>
        <v>0</v>
      </c>
      <c r="I35" s="65">
        <f t="shared" si="2"/>
        <v>0</v>
      </c>
      <c r="J35" s="66" t="str">
        <f>IFERROR(VLOOKUP(G35,男子登録②!$P$2:$V$101,5,FALSE),"0")</f>
        <v>0</v>
      </c>
      <c r="K35" s="66" t="str">
        <f>IFERROR(VLOOKUP(G35,男子登録②!$P$2:$V$101,7,FALSE),"0")</f>
        <v>0</v>
      </c>
      <c r="L35" s="65">
        <v>1</v>
      </c>
      <c r="M35" s="65" t="str">
        <f>IFERROR(VLOOKUP(G35,男子登録②!$P$2:$V$101,3,FALSE),"0")</f>
        <v>0</v>
      </c>
      <c r="N35" s="65" t="str">
        <f>IFERROR(VLOOKUP(G35,男子登録②!$P$2:$V$101,6,FALSE),"0")</f>
        <v>0</v>
      </c>
      <c r="O35" s="125"/>
      <c r="P35" s="67" t="s">
        <v>213</v>
      </c>
      <c r="Q35" s="125"/>
      <c r="R35" s="65" t="str">
        <f>IFERROR(VLOOKUP(A35,出場種目!$C$3:$D$66,2,FALSE),"0")</f>
        <v>0</v>
      </c>
      <c r="S35" s="65">
        <f>入力シート③!D39</f>
        <v>0</v>
      </c>
      <c r="T35" s="67">
        <v>0</v>
      </c>
      <c r="U35" s="67">
        <v>2</v>
      </c>
      <c r="V35" s="65">
        <f>入力シート③!$B$1</f>
        <v>0</v>
      </c>
    </row>
    <row r="36" spans="1:22" s="65" customFormat="1" ht="13" customHeight="1">
      <c r="A36" s="65">
        <f>入力シート③!C40</f>
        <v>0</v>
      </c>
      <c r="B36" s="65" t="str">
        <f t="shared" si="0"/>
        <v>0</v>
      </c>
      <c r="C36" s="65" t="str">
        <f>IFERROR(VLOOKUP(入力シート③!$B$1,所属!$B$2:$C$56,2,FALSE),"0")</f>
        <v>0</v>
      </c>
      <c r="D36" s="125"/>
      <c r="E36" s="125"/>
      <c r="F36" s="65" t="str">
        <f>入力シート③!$A40</f>
        <v/>
      </c>
      <c r="G36" s="65">
        <f>入力シート③!B40</f>
        <v>0</v>
      </c>
      <c r="H36" s="66" t="str">
        <f>IFERROR(VLOOKUP(G36,男子登録②!$P$2:$V$101,4,FALSE),"0")</f>
        <v>0</v>
      </c>
      <c r="I36" s="65">
        <f t="shared" si="2"/>
        <v>0</v>
      </c>
      <c r="J36" s="66" t="str">
        <f>IFERROR(VLOOKUP(G36,男子登録②!$P$2:$V$101,5,FALSE),"0")</f>
        <v>0</v>
      </c>
      <c r="K36" s="66" t="str">
        <f>IFERROR(VLOOKUP(G36,男子登録②!$P$2:$V$101,7,FALSE),"0")</f>
        <v>0</v>
      </c>
      <c r="L36" s="65">
        <v>1</v>
      </c>
      <c r="M36" s="65" t="str">
        <f>IFERROR(VLOOKUP(G36,男子登録②!$P$2:$V$101,3,FALSE),"0")</f>
        <v>0</v>
      </c>
      <c r="N36" s="65" t="str">
        <f>IFERROR(VLOOKUP(G36,男子登録②!$P$2:$V$101,6,FALSE),"0")</f>
        <v>0</v>
      </c>
      <c r="O36" s="125"/>
      <c r="P36" s="67" t="s">
        <v>213</v>
      </c>
      <c r="Q36" s="125"/>
      <c r="R36" s="65" t="str">
        <f>IFERROR(VLOOKUP(A36,出場種目!$C$3:$D$66,2,FALSE),"0")</f>
        <v>0</v>
      </c>
      <c r="S36" s="65">
        <f>入力シート③!D40</f>
        <v>0</v>
      </c>
      <c r="T36" s="67">
        <v>0</v>
      </c>
      <c r="U36" s="67">
        <v>2</v>
      </c>
      <c r="V36" s="65">
        <f>入力シート③!$B$1</f>
        <v>0</v>
      </c>
    </row>
    <row r="37" spans="1:22" s="65" customFormat="1" ht="13" customHeight="1">
      <c r="A37" s="65">
        <f>入力シート③!C41</f>
        <v>0</v>
      </c>
      <c r="B37" s="65" t="str">
        <f t="shared" si="0"/>
        <v>0</v>
      </c>
      <c r="C37" s="65" t="str">
        <f>IFERROR(VLOOKUP(入力シート③!$B$1,所属!$B$2:$C$56,2,FALSE),"0")</f>
        <v>0</v>
      </c>
      <c r="D37" s="125"/>
      <c r="E37" s="125"/>
      <c r="F37" s="65" t="str">
        <f>入力シート③!$A41</f>
        <v/>
      </c>
      <c r="G37" s="65">
        <f>入力シート③!B41</f>
        <v>0</v>
      </c>
      <c r="H37" s="66" t="str">
        <f>IFERROR(VLOOKUP(G37,男子登録②!$P$2:$V$101,4,FALSE),"0")</f>
        <v>0</v>
      </c>
      <c r="I37" s="65">
        <f t="shared" si="2"/>
        <v>0</v>
      </c>
      <c r="J37" s="66" t="str">
        <f>IFERROR(VLOOKUP(G37,男子登録②!$P$2:$V$101,5,FALSE),"0")</f>
        <v>0</v>
      </c>
      <c r="K37" s="66" t="str">
        <f>IFERROR(VLOOKUP(G37,男子登録②!$P$2:$V$101,7,FALSE),"0")</f>
        <v>0</v>
      </c>
      <c r="L37" s="65">
        <v>1</v>
      </c>
      <c r="M37" s="65" t="str">
        <f>IFERROR(VLOOKUP(G37,男子登録②!$P$2:$V$101,3,FALSE),"0")</f>
        <v>0</v>
      </c>
      <c r="N37" s="65" t="str">
        <f>IFERROR(VLOOKUP(G37,男子登録②!$P$2:$V$101,6,FALSE),"0")</f>
        <v>0</v>
      </c>
      <c r="O37" s="125"/>
      <c r="P37" s="67" t="s">
        <v>213</v>
      </c>
      <c r="Q37" s="125"/>
      <c r="R37" s="65" t="str">
        <f>IFERROR(VLOOKUP(A37,出場種目!$C$3:$D$66,2,FALSE),"0")</f>
        <v>0</v>
      </c>
      <c r="S37" s="65">
        <f>入力シート③!D41</f>
        <v>0</v>
      </c>
      <c r="T37" s="67">
        <v>0</v>
      </c>
      <c r="U37" s="67">
        <v>2</v>
      </c>
      <c r="V37" s="65">
        <f>入力シート③!$B$1</f>
        <v>0</v>
      </c>
    </row>
    <row r="38" spans="1:22" s="65" customFormat="1" ht="13" customHeight="1">
      <c r="A38" s="65">
        <f>入力シート③!C42</f>
        <v>0</v>
      </c>
      <c r="B38" s="65" t="str">
        <f t="shared" si="0"/>
        <v>0</v>
      </c>
      <c r="C38" s="65" t="str">
        <f>IFERROR(VLOOKUP(入力シート③!$B$1,所属!$B$2:$C$56,2,FALSE),"0")</f>
        <v>0</v>
      </c>
      <c r="D38" s="125"/>
      <c r="E38" s="125"/>
      <c r="F38" s="65" t="str">
        <f>入力シート③!$A42</f>
        <v/>
      </c>
      <c r="G38" s="65">
        <f>入力シート③!B42</f>
        <v>0</v>
      </c>
      <c r="H38" s="66" t="str">
        <f>IFERROR(VLOOKUP(G38,男子登録②!$P$2:$V$101,4,FALSE),"0")</f>
        <v>0</v>
      </c>
      <c r="I38" s="65">
        <f t="shared" si="2"/>
        <v>0</v>
      </c>
      <c r="J38" s="66" t="str">
        <f>IFERROR(VLOOKUP(G38,男子登録②!$P$2:$V$101,5,FALSE),"0")</f>
        <v>0</v>
      </c>
      <c r="K38" s="66" t="str">
        <f>IFERROR(VLOOKUP(G38,男子登録②!$P$2:$V$101,7,FALSE),"0")</f>
        <v>0</v>
      </c>
      <c r="L38" s="65">
        <v>1</v>
      </c>
      <c r="M38" s="65" t="str">
        <f>IFERROR(VLOOKUP(G38,男子登録②!$P$2:$V$101,3,FALSE),"0")</f>
        <v>0</v>
      </c>
      <c r="N38" s="65" t="str">
        <f>IFERROR(VLOOKUP(G38,男子登録②!$P$2:$V$101,6,FALSE),"0")</f>
        <v>0</v>
      </c>
      <c r="O38" s="125"/>
      <c r="P38" s="67" t="s">
        <v>213</v>
      </c>
      <c r="Q38" s="125"/>
      <c r="R38" s="65" t="str">
        <f>IFERROR(VLOOKUP(A38,出場種目!$C$3:$D$66,2,FALSE),"0")</f>
        <v>0</v>
      </c>
      <c r="S38" s="65">
        <f>入力シート③!D42</f>
        <v>0</v>
      </c>
      <c r="T38" s="67">
        <v>0</v>
      </c>
      <c r="U38" s="67">
        <v>2</v>
      </c>
      <c r="V38" s="65">
        <f>入力シート③!$B$1</f>
        <v>0</v>
      </c>
    </row>
    <row r="39" spans="1:22" s="65" customFormat="1" ht="13" customHeight="1">
      <c r="A39" s="65">
        <f>入力シート③!C43</f>
        <v>0</v>
      </c>
      <c r="B39" s="65" t="str">
        <f t="shared" si="0"/>
        <v>0</v>
      </c>
      <c r="C39" s="65" t="str">
        <f>IFERROR(VLOOKUP(入力シート③!$B$1,所属!$B$2:$C$56,2,FALSE),"0")</f>
        <v>0</v>
      </c>
      <c r="D39" s="125"/>
      <c r="E39" s="125"/>
      <c r="F39" s="65" t="str">
        <f>入力シート③!$A43</f>
        <v/>
      </c>
      <c r="G39" s="65">
        <f>入力シート③!B43</f>
        <v>0</v>
      </c>
      <c r="H39" s="66" t="str">
        <f>IFERROR(VLOOKUP(G39,男子登録②!$P$2:$V$101,4,FALSE),"0")</f>
        <v>0</v>
      </c>
      <c r="I39" s="65">
        <f t="shared" si="2"/>
        <v>0</v>
      </c>
      <c r="J39" s="66" t="str">
        <f>IFERROR(VLOOKUP(G39,男子登録②!$P$2:$V$101,5,FALSE),"0")</f>
        <v>0</v>
      </c>
      <c r="K39" s="66" t="str">
        <f>IFERROR(VLOOKUP(G39,男子登録②!$P$2:$V$101,7,FALSE),"0")</f>
        <v>0</v>
      </c>
      <c r="L39" s="65">
        <v>1</v>
      </c>
      <c r="M39" s="65" t="str">
        <f>IFERROR(VLOOKUP(G39,男子登録②!$P$2:$V$101,3,FALSE),"0")</f>
        <v>0</v>
      </c>
      <c r="N39" s="65" t="str">
        <f>IFERROR(VLOOKUP(G39,男子登録②!$P$2:$V$101,6,FALSE),"0")</f>
        <v>0</v>
      </c>
      <c r="O39" s="125"/>
      <c r="P39" s="67" t="s">
        <v>213</v>
      </c>
      <c r="Q39" s="125"/>
      <c r="R39" s="65" t="str">
        <f>IFERROR(VLOOKUP(A39,出場種目!$C$3:$D$66,2,FALSE),"0")</f>
        <v>0</v>
      </c>
      <c r="S39" s="65">
        <f>入力シート③!D43</f>
        <v>0</v>
      </c>
      <c r="T39" s="67">
        <v>0</v>
      </c>
      <c r="U39" s="67">
        <v>2</v>
      </c>
      <c r="V39" s="65">
        <f>入力シート③!$B$1</f>
        <v>0</v>
      </c>
    </row>
    <row r="40" spans="1:22" s="65" customFormat="1" ht="13" customHeight="1">
      <c r="A40" s="65">
        <f>入力シート③!C44</f>
        <v>0</v>
      </c>
      <c r="B40" s="65" t="str">
        <f t="shared" si="0"/>
        <v>0</v>
      </c>
      <c r="C40" s="65" t="str">
        <f>IFERROR(VLOOKUP(入力シート③!$B$1,所属!$B$2:$C$56,2,FALSE),"0")</f>
        <v>0</v>
      </c>
      <c r="D40" s="125"/>
      <c r="E40" s="125"/>
      <c r="F40" s="65" t="str">
        <f>入力シート③!$A44</f>
        <v/>
      </c>
      <c r="G40" s="65">
        <f>入力シート③!B44</f>
        <v>0</v>
      </c>
      <c r="H40" s="66" t="str">
        <f>IFERROR(VLOOKUP(G40,男子登録②!$P$2:$V$101,4,FALSE),"0")</f>
        <v>0</v>
      </c>
      <c r="I40" s="65">
        <f t="shared" si="2"/>
        <v>0</v>
      </c>
      <c r="J40" s="66" t="str">
        <f>IFERROR(VLOOKUP(G40,男子登録②!$P$2:$V$101,5,FALSE),"0")</f>
        <v>0</v>
      </c>
      <c r="K40" s="66" t="str">
        <f>IFERROR(VLOOKUP(G40,男子登録②!$P$2:$V$101,7,FALSE),"0")</f>
        <v>0</v>
      </c>
      <c r="L40" s="65">
        <v>1</v>
      </c>
      <c r="M40" s="65" t="str">
        <f>IFERROR(VLOOKUP(G40,男子登録②!$P$2:$V$101,3,FALSE),"0")</f>
        <v>0</v>
      </c>
      <c r="N40" s="65" t="str">
        <f>IFERROR(VLOOKUP(G40,男子登録②!$P$2:$V$101,6,FALSE),"0")</f>
        <v>0</v>
      </c>
      <c r="O40" s="125"/>
      <c r="P40" s="67" t="s">
        <v>213</v>
      </c>
      <c r="Q40" s="125"/>
      <c r="R40" s="65" t="str">
        <f>IFERROR(VLOOKUP(A40,出場種目!$C$3:$D$66,2,FALSE),"0")</f>
        <v>0</v>
      </c>
      <c r="S40" s="65">
        <f>入力シート③!D44</f>
        <v>0</v>
      </c>
      <c r="T40" s="67">
        <v>0</v>
      </c>
      <c r="U40" s="67">
        <v>2</v>
      </c>
      <c r="V40" s="65">
        <f>入力シート③!$B$1</f>
        <v>0</v>
      </c>
    </row>
    <row r="41" spans="1:22" s="65" customFormat="1" ht="13" customHeight="1">
      <c r="A41" s="65">
        <f>入力シート③!C45</f>
        <v>0</v>
      </c>
      <c r="B41" s="65" t="str">
        <f t="shared" si="0"/>
        <v>0</v>
      </c>
      <c r="C41" s="65" t="str">
        <f>IFERROR(VLOOKUP(入力シート③!$B$1,所属!$B$2:$C$56,2,FALSE),"0")</f>
        <v>0</v>
      </c>
      <c r="D41" s="125"/>
      <c r="E41" s="125"/>
      <c r="F41" s="65" t="str">
        <f>入力シート③!$A45</f>
        <v/>
      </c>
      <c r="G41" s="65">
        <f>入力シート③!B45</f>
        <v>0</v>
      </c>
      <c r="H41" s="66" t="str">
        <f>IFERROR(VLOOKUP(G41,男子登録②!$P$2:$V$101,4,FALSE),"0")</f>
        <v>0</v>
      </c>
      <c r="I41" s="65">
        <f t="shared" si="2"/>
        <v>0</v>
      </c>
      <c r="J41" s="66" t="str">
        <f>IFERROR(VLOOKUP(G41,男子登録②!$P$2:$V$101,5,FALSE),"0")</f>
        <v>0</v>
      </c>
      <c r="K41" s="66" t="str">
        <f>IFERROR(VLOOKUP(G41,男子登録②!$P$2:$V$101,7,FALSE),"0")</f>
        <v>0</v>
      </c>
      <c r="L41" s="65">
        <v>1</v>
      </c>
      <c r="M41" s="65" t="str">
        <f>IFERROR(VLOOKUP(G41,男子登録②!$P$2:$V$101,3,FALSE),"0")</f>
        <v>0</v>
      </c>
      <c r="N41" s="65" t="str">
        <f>IFERROR(VLOOKUP(G41,男子登録②!$P$2:$V$101,6,FALSE),"0")</f>
        <v>0</v>
      </c>
      <c r="O41" s="125"/>
      <c r="P41" s="67" t="s">
        <v>213</v>
      </c>
      <c r="Q41" s="125"/>
      <c r="R41" s="65" t="str">
        <f>IFERROR(VLOOKUP(A41,出場種目!$C$3:$D$66,2,FALSE),"0")</f>
        <v>0</v>
      </c>
      <c r="S41" s="65">
        <f>入力シート③!D45</f>
        <v>0</v>
      </c>
      <c r="T41" s="67">
        <v>0</v>
      </c>
      <c r="U41" s="67">
        <v>2</v>
      </c>
      <c r="V41" s="65">
        <f>入力シート③!$B$1</f>
        <v>0</v>
      </c>
    </row>
    <row r="42" spans="1:22" s="65" customFormat="1" ht="13" customHeight="1">
      <c r="A42" s="65">
        <f>入力シート③!C46</f>
        <v>0</v>
      </c>
      <c r="B42" s="65" t="str">
        <f t="shared" si="0"/>
        <v>0</v>
      </c>
      <c r="C42" s="65" t="str">
        <f>IFERROR(VLOOKUP(入力シート③!$B$1,所属!$B$2:$C$56,2,FALSE),"0")</f>
        <v>0</v>
      </c>
      <c r="D42" s="125"/>
      <c r="E42" s="125"/>
      <c r="F42" s="65" t="str">
        <f>入力シート③!$A46</f>
        <v/>
      </c>
      <c r="G42" s="65">
        <f>入力シート③!B46</f>
        <v>0</v>
      </c>
      <c r="H42" s="66" t="str">
        <f>IFERROR(VLOOKUP(G42,男子登録②!$P$2:$V$101,4,FALSE),"0")</f>
        <v>0</v>
      </c>
      <c r="I42" s="65">
        <f t="shared" si="2"/>
        <v>0</v>
      </c>
      <c r="J42" s="66" t="str">
        <f>IFERROR(VLOOKUP(G42,男子登録②!$P$2:$V$101,5,FALSE),"0")</f>
        <v>0</v>
      </c>
      <c r="K42" s="66" t="str">
        <f>IFERROR(VLOOKUP(G42,男子登録②!$P$2:$V$101,7,FALSE),"0")</f>
        <v>0</v>
      </c>
      <c r="L42" s="65">
        <v>1</v>
      </c>
      <c r="M42" s="65" t="str">
        <f>IFERROR(VLOOKUP(G42,男子登録②!$P$2:$V$101,3,FALSE),"0")</f>
        <v>0</v>
      </c>
      <c r="N42" s="65" t="str">
        <f>IFERROR(VLOOKUP(G42,男子登録②!$P$2:$V$101,6,FALSE),"0")</f>
        <v>0</v>
      </c>
      <c r="O42" s="125"/>
      <c r="P42" s="67" t="s">
        <v>213</v>
      </c>
      <c r="Q42" s="125"/>
      <c r="R42" s="65" t="str">
        <f>IFERROR(VLOOKUP(A42,出場種目!$C$3:$D$66,2,FALSE),"0")</f>
        <v>0</v>
      </c>
      <c r="S42" s="65">
        <f>入力シート③!D46</f>
        <v>0</v>
      </c>
      <c r="T42" s="67">
        <v>0</v>
      </c>
      <c r="U42" s="67">
        <v>2</v>
      </c>
      <c r="V42" s="65">
        <f>入力シート③!$B$1</f>
        <v>0</v>
      </c>
    </row>
    <row r="43" spans="1:22" s="65" customFormat="1" ht="13" customHeight="1">
      <c r="A43" s="65">
        <f>入力シート③!C47</f>
        <v>0</v>
      </c>
      <c r="B43" s="65" t="str">
        <f t="shared" si="0"/>
        <v>0</v>
      </c>
      <c r="C43" s="65" t="str">
        <f>IFERROR(VLOOKUP(入力シート③!$B$1,所属!$B$2:$C$56,2,FALSE),"0")</f>
        <v>0</v>
      </c>
      <c r="D43" s="125"/>
      <c r="E43" s="125"/>
      <c r="F43" s="65" t="str">
        <f>入力シート③!$A47</f>
        <v/>
      </c>
      <c r="G43" s="65">
        <f>入力シート③!B47</f>
        <v>0</v>
      </c>
      <c r="H43" s="66" t="str">
        <f>IFERROR(VLOOKUP(G43,男子登録②!$P$2:$V$101,4,FALSE),"0")</f>
        <v>0</v>
      </c>
      <c r="I43" s="65">
        <f t="shared" si="2"/>
        <v>0</v>
      </c>
      <c r="J43" s="66" t="str">
        <f>IFERROR(VLOOKUP(G43,男子登録②!$P$2:$V$101,5,FALSE),"0")</f>
        <v>0</v>
      </c>
      <c r="K43" s="66" t="str">
        <f>IFERROR(VLOOKUP(G43,男子登録②!$P$2:$V$101,7,FALSE),"0")</f>
        <v>0</v>
      </c>
      <c r="L43" s="65">
        <v>1</v>
      </c>
      <c r="M43" s="65" t="str">
        <f>IFERROR(VLOOKUP(G43,男子登録②!$P$2:$V$101,3,FALSE),"0")</f>
        <v>0</v>
      </c>
      <c r="N43" s="65" t="str">
        <f>IFERROR(VLOOKUP(G43,男子登録②!$P$2:$V$101,6,FALSE),"0")</f>
        <v>0</v>
      </c>
      <c r="O43" s="125"/>
      <c r="P43" s="67" t="s">
        <v>213</v>
      </c>
      <c r="Q43" s="125"/>
      <c r="R43" s="65" t="str">
        <f>IFERROR(VLOOKUP(A43,出場種目!$C$3:$D$66,2,FALSE),"0")</f>
        <v>0</v>
      </c>
      <c r="S43" s="65">
        <f>入力シート③!D47</f>
        <v>0</v>
      </c>
      <c r="T43" s="67">
        <v>0</v>
      </c>
      <c r="U43" s="67">
        <v>2</v>
      </c>
      <c r="V43" s="65">
        <f>入力シート③!$B$1</f>
        <v>0</v>
      </c>
    </row>
    <row r="44" spans="1:22" s="65" customFormat="1" ht="13" customHeight="1">
      <c r="A44" s="65">
        <f>入力シート③!C48</f>
        <v>0</v>
      </c>
      <c r="B44" s="65" t="str">
        <f t="shared" si="0"/>
        <v>0</v>
      </c>
      <c r="C44" s="65" t="str">
        <f>IFERROR(VLOOKUP(入力シート③!$B$1,所属!$B$2:$C$56,2,FALSE),"0")</f>
        <v>0</v>
      </c>
      <c r="D44" s="125"/>
      <c r="E44" s="125"/>
      <c r="F44" s="65" t="str">
        <f>入力シート③!$A48</f>
        <v/>
      </c>
      <c r="G44" s="65">
        <f>入力シート③!B48</f>
        <v>0</v>
      </c>
      <c r="H44" s="66" t="str">
        <f>IFERROR(VLOOKUP(G44,男子登録②!$P$2:$V$101,4,FALSE),"0")</f>
        <v>0</v>
      </c>
      <c r="I44" s="65">
        <f t="shared" si="2"/>
        <v>0</v>
      </c>
      <c r="J44" s="66" t="str">
        <f>IFERROR(VLOOKUP(G44,男子登録②!$P$2:$V$101,5,FALSE),"0")</f>
        <v>0</v>
      </c>
      <c r="K44" s="66" t="str">
        <f>IFERROR(VLOOKUP(G44,男子登録②!$P$2:$V$101,7,FALSE),"0")</f>
        <v>0</v>
      </c>
      <c r="L44" s="65">
        <v>1</v>
      </c>
      <c r="M44" s="65" t="str">
        <f>IFERROR(VLOOKUP(G44,男子登録②!$P$2:$V$101,3,FALSE),"0")</f>
        <v>0</v>
      </c>
      <c r="N44" s="65" t="str">
        <f>IFERROR(VLOOKUP(G44,男子登録②!$P$2:$V$101,6,FALSE),"0")</f>
        <v>0</v>
      </c>
      <c r="O44" s="125"/>
      <c r="P44" s="67" t="s">
        <v>213</v>
      </c>
      <c r="Q44" s="125"/>
      <c r="R44" s="65" t="str">
        <f>IFERROR(VLOOKUP(A44,出場種目!$C$3:$D$66,2,FALSE),"0")</f>
        <v>0</v>
      </c>
      <c r="S44" s="65">
        <f>入力シート③!D48</f>
        <v>0</v>
      </c>
      <c r="T44" s="67">
        <v>0</v>
      </c>
      <c r="U44" s="67">
        <v>2</v>
      </c>
      <c r="V44" s="65">
        <f>入力シート③!$B$1</f>
        <v>0</v>
      </c>
    </row>
    <row r="45" spans="1:22" s="65" customFormat="1" ht="13" customHeight="1">
      <c r="A45" s="65">
        <f>入力シート③!C49</f>
        <v>0</v>
      </c>
      <c r="B45" s="65" t="str">
        <f t="shared" si="0"/>
        <v>0</v>
      </c>
      <c r="C45" s="65" t="str">
        <f>IFERROR(VLOOKUP(入力シート③!$B$1,所属!$B$2:$C$56,2,FALSE),"0")</f>
        <v>0</v>
      </c>
      <c r="D45" s="125"/>
      <c r="E45" s="125"/>
      <c r="F45" s="65" t="str">
        <f>入力シート③!$A49</f>
        <v/>
      </c>
      <c r="G45" s="65">
        <f>入力シート③!B49</f>
        <v>0</v>
      </c>
      <c r="H45" s="66" t="str">
        <f>IFERROR(VLOOKUP(G45,男子登録②!$P$2:$V$101,4,FALSE),"0")</f>
        <v>0</v>
      </c>
      <c r="I45" s="65">
        <f t="shared" si="2"/>
        <v>0</v>
      </c>
      <c r="J45" s="66" t="str">
        <f>IFERROR(VLOOKUP(G45,男子登録②!$P$2:$V$101,5,FALSE),"0")</f>
        <v>0</v>
      </c>
      <c r="K45" s="66" t="str">
        <f>IFERROR(VLOOKUP(G45,男子登録②!$P$2:$V$101,7,FALSE),"0")</f>
        <v>0</v>
      </c>
      <c r="L45" s="65">
        <v>1</v>
      </c>
      <c r="M45" s="65" t="str">
        <f>IFERROR(VLOOKUP(G45,男子登録②!$P$2:$V$101,3,FALSE),"0")</f>
        <v>0</v>
      </c>
      <c r="N45" s="65" t="str">
        <f>IFERROR(VLOOKUP(G45,男子登録②!$P$2:$V$101,6,FALSE),"0")</f>
        <v>0</v>
      </c>
      <c r="O45" s="125"/>
      <c r="P45" s="67" t="s">
        <v>213</v>
      </c>
      <c r="Q45" s="125"/>
      <c r="R45" s="65" t="str">
        <f>IFERROR(VLOOKUP(A45,出場種目!$C$3:$D$66,2,FALSE),"0")</f>
        <v>0</v>
      </c>
      <c r="S45" s="65">
        <f>入力シート③!D49</f>
        <v>0</v>
      </c>
      <c r="T45" s="67">
        <v>0</v>
      </c>
      <c r="U45" s="67">
        <v>2</v>
      </c>
      <c r="V45" s="65">
        <f>入力シート③!$B$1</f>
        <v>0</v>
      </c>
    </row>
    <row r="46" spans="1:22" s="65" customFormat="1" ht="13" customHeight="1">
      <c r="A46" s="65">
        <f>入力シート③!C50</f>
        <v>0</v>
      </c>
      <c r="B46" s="65" t="str">
        <f t="shared" si="0"/>
        <v>0</v>
      </c>
      <c r="C46" s="65" t="str">
        <f>IFERROR(VLOOKUP(入力シート③!$B$1,所属!$B$2:$C$56,2,FALSE),"0")</f>
        <v>0</v>
      </c>
      <c r="D46" s="125"/>
      <c r="E46" s="125"/>
      <c r="F46" s="65" t="str">
        <f>入力シート③!$A50</f>
        <v/>
      </c>
      <c r="G46" s="65">
        <f>入力シート③!B50</f>
        <v>0</v>
      </c>
      <c r="H46" s="66" t="str">
        <f>IFERROR(VLOOKUP(G46,男子登録②!$P$2:$V$101,4,FALSE),"0")</f>
        <v>0</v>
      </c>
      <c r="I46" s="65">
        <f t="shared" si="2"/>
        <v>0</v>
      </c>
      <c r="J46" s="66" t="str">
        <f>IFERROR(VLOOKUP(G46,男子登録②!$P$2:$V$101,5,FALSE),"0")</f>
        <v>0</v>
      </c>
      <c r="K46" s="66" t="str">
        <f>IFERROR(VLOOKUP(G46,男子登録②!$P$2:$V$101,7,FALSE),"0")</f>
        <v>0</v>
      </c>
      <c r="L46" s="65">
        <v>1</v>
      </c>
      <c r="M46" s="65" t="str">
        <f>IFERROR(VLOOKUP(G46,男子登録②!$P$2:$V$101,3,FALSE),"0")</f>
        <v>0</v>
      </c>
      <c r="N46" s="65" t="str">
        <f>IFERROR(VLOOKUP(G46,男子登録②!$P$2:$V$101,6,FALSE),"0")</f>
        <v>0</v>
      </c>
      <c r="O46" s="125"/>
      <c r="P46" s="67" t="s">
        <v>213</v>
      </c>
      <c r="Q46" s="125"/>
      <c r="R46" s="65" t="str">
        <f>IFERROR(VLOOKUP(A46,出場種目!$C$3:$D$66,2,FALSE),"0")</f>
        <v>0</v>
      </c>
      <c r="S46" s="65">
        <f>入力シート③!D50</f>
        <v>0</v>
      </c>
      <c r="T46" s="67">
        <v>0</v>
      </c>
      <c r="U46" s="67">
        <v>2</v>
      </c>
      <c r="V46" s="65">
        <f>入力シート③!$B$1</f>
        <v>0</v>
      </c>
    </row>
    <row r="47" spans="1:22" s="65" customFormat="1" ht="13" customHeight="1">
      <c r="A47" s="65">
        <f>入力シート③!C51</f>
        <v>0</v>
      </c>
      <c r="B47" s="65" t="str">
        <f t="shared" si="0"/>
        <v>0</v>
      </c>
      <c r="C47" s="65" t="str">
        <f>IFERROR(VLOOKUP(入力シート③!$B$1,所属!$B$2:$C$56,2,FALSE),"0")</f>
        <v>0</v>
      </c>
      <c r="D47" s="125"/>
      <c r="E47" s="125"/>
      <c r="F47" s="65" t="str">
        <f>入力シート③!$A51</f>
        <v/>
      </c>
      <c r="G47" s="65">
        <f>入力シート③!B51</f>
        <v>0</v>
      </c>
      <c r="H47" s="66" t="str">
        <f>IFERROR(VLOOKUP(G47,男子登録②!$P$2:$V$101,4,FALSE),"0")</f>
        <v>0</v>
      </c>
      <c r="I47" s="65">
        <f t="shared" si="2"/>
        <v>0</v>
      </c>
      <c r="J47" s="66" t="str">
        <f>IFERROR(VLOOKUP(G47,男子登録②!$P$2:$V$101,5,FALSE),"0")</f>
        <v>0</v>
      </c>
      <c r="K47" s="66" t="str">
        <f>IFERROR(VLOOKUP(G47,男子登録②!$P$2:$V$101,7,FALSE),"0")</f>
        <v>0</v>
      </c>
      <c r="L47" s="65">
        <v>1</v>
      </c>
      <c r="M47" s="65" t="str">
        <f>IFERROR(VLOOKUP(G47,男子登録②!$P$2:$V$101,3,FALSE),"0")</f>
        <v>0</v>
      </c>
      <c r="N47" s="65" t="str">
        <f>IFERROR(VLOOKUP(G47,男子登録②!$P$2:$V$101,6,FALSE),"0")</f>
        <v>0</v>
      </c>
      <c r="O47" s="125"/>
      <c r="P47" s="67" t="s">
        <v>213</v>
      </c>
      <c r="Q47" s="125"/>
      <c r="R47" s="65" t="str">
        <f>IFERROR(VLOOKUP(A47,出場種目!$C$3:$D$66,2,FALSE),"0")</f>
        <v>0</v>
      </c>
      <c r="S47" s="65">
        <f>入力シート③!D51</f>
        <v>0</v>
      </c>
      <c r="T47" s="67">
        <v>0</v>
      </c>
      <c r="U47" s="67">
        <v>2</v>
      </c>
      <c r="V47" s="65">
        <f>入力シート③!$B$1</f>
        <v>0</v>
      </c>
    </row>
    <row r="48" spans="1:22" s="65" customFormat="1" ht="13" customHeight="1">
      <c r="A48" s="65">
        <f>入力シート③!C52</f>
        <v>0</v>
      </c>
      <c r="B48" s="65" t="str">
        <f t="shared" si="0"/>
        <v>0</v>
      </c>
      <c r="C48" s="65" t="str">
        <f>IFERROR(VLOOKUP(入力シート③!$B$1,所属!$B$2:$C$56,2,FALSE),"0")</f>
        <v>0</v>
      </c>
      <c r="D48" s="125"/>
      <c r="E48" s="125"/>
      <c r="F48" s="65" t="str">
        <f>入力シート③!$A52</f>
        <v/>
      </c>
      <c r="G48" s="65">
        <f>入力シート③!B52</f>
        <v>0</v>
      </c>
      <c r="H48" s="66" t="str">
        <f>IFERROR(VLOOKUP(G48,男子登録②!$P$2:$V$101,4,FALSE),"0")</f>
        <v>0</v>
      </c>
      <c r="I48" s="65">
        <f t="shared" si="2"/>
        <v>0</v>
      </c>
      <c r="J48" s="66" t="str">
        <f>IFERROR(VLOOKUP(G48,男子登録②!$P$2:$V$101,5,FALSE),"0")</f>
        <v>0</v>
      </c>
      <c r="K48" s="66" t="str">
        <f>IFERROR(VLOOKUP(G48,男子登録②!$P$2:$V$101,7,FALSE),"0")</f>
        <v>0</v>
      </c>
      <c r="L48" s="65">
        <v>1</v>
      </c>
      <c r="M48" s="65" t="str">
        <f>IFERROR(VLOOKUP(G48,男子登録②!$P$2:$V$101,3,FALSE),"0")</f>
        <v>0</v>
      </c>
      <c r="N48" s="65" t="str">
        <f>IFERROR(VLOOKUP(G48,男子登録②!$P$2:$V$101,6,FALSE),"0")</f>
        <v>0</v>
      </c>
      <c r="O48" s="125"/>
      <c r="P48" s="67" t="s">
        <v>213</v>
      </c>
      <c r="Q48" s="125"/>
      <c r="R48" s="65" t="str">
        <f>IFERROR(VLOOKUP(A48,出場種目!$C$3:$D$66,2,FALSE),"0")</f>
        <v>0</v>
      </c>
      <c r="S48" s="65">
        <f>入力シート③!D52</f>
        <v>0</v>
      </c>
      <c r="T48" s="67">
        <v>0</v>
      </c>
      <c r="U48" s="67">
        <v>2</v>
      </c>
      <c r="V48" s="65">
        <f>入力シート③!$B$1</f>
        <v>0</v>
      </c>
    </row>
    <row r="49" spans="1:22" s="65" customFormat="1" ht="13" customHeight="1">
      <c r="A49" s="65">
        <f>入力シート③!C53</f>
        <v>0</v>
      </c>
      <c r="B49" s="65" t="str">
        <f t="shared" si="0"/>
        <v>0</v>
      </c>
      <c r="C49" s="65" t="str">
        <f>IFERROR(VLOOKUP(入力シート③!$B$1,所属!$B$2:$C$56,2,FALSE),"0")</f>
        <v>0</v>
      </c>
      <c r="D49" s="125"/>
      <c r="E49" s="125"/>
      <c r="F49" s="65" t="str">
        <f>入力シート③!$A53</f>
        <v/>
      </c>
      <c r="G49" s="65">
        <f>入力シート③!B53</f>
        <v>0</v>
      </c>
      <c r="H49" s="66" t="str">
        <f>IFERROR(VLOOKUP(G49,男子登録②!$P$2:$V$101,4,FALSE),"0")</f>
        <v>0</v>
      </c>
      <c r="I49" s="65">
        <f t="shared" si="2"/>
        <v>0</v>
      </c>
      <c r="J49" s="66" t="str">
        <f>IFERROR(VLOOKUP(G49,男子登録②!$P$2:$V$101,5,FALSE),"0")</f>
        <v>0</v>
      </c>
      <c r="K49" s="66" t="str">
        <f>IFERROR(VLOOKUP(G49,男子登録②!$P$2:$V$101,7,FALSE),"0")</f>
        <v>0</v>
      </c>
      <c r="L49" s="65">
        <v>1</v>
      </c>
      <c r="M49" s="65" t="str">
        <f>IFERROR(VLOOKUP(G49,男子登録②!$P$2:$V$101,3,FALSE),"0")</f>
        <v>0</v>
      </c>
      <c r="N49" s="65" t="str">
        <f>IFERROR(VLOOKUP(G49,男子登録②!$P$2:$V$101,6,FALSE),"0")</f>
        <v>0</v>
      </c>
      <c r="O49" s="125"/>
      <c r="P49" s="67" t="s">
        <v>213</v>
      </c>
      <c r="Q49" s="125"/>
      <c r="R49" s="65" t="str">
        <f>IFERROR(VLOOKUP(A49,出場種目!$C$3:$D$66,2,FALSE),"0")</f>
        <v>0</v>
      </c>
      <c r="S49" s="65">
        <f>入力シート③!D53</f>
        <v>0</v>
      </c>
      <c r="T49" s="67">
        <v>0</v>
      </c>
      <c r="U49" s="67">
        <v>2</v>
      </c>
      <c r="V49" s="65">
        <f>入力シート③!$B$1</f>
        <v>0</v>
      </c>
    </row>
    <row r="50" spans="1:22" s="65" customFormat="1" ht="13" customHeight="1">
      <c r="A50" s="65">
        <f>入力シート③!C54</f>
        <v>0</v>
      </c>
      <c r="B50" s="65" t="str">
        <f t="shared" si="0"/>
        <v>0</v>
      </c>
      <c r="C50" s="65" t="str">
        <f>IFERROR(VLOOKUP(入力シート③!$B$1,所属!$B$2:$C$56,2,FALSE),"0")</f>
        <v>0</v>
      </c>
      <c r="D50" s="125"/>
      <c r="E50" s="125"/>
      <c r="F50" s="65" t="str">
        <f>入力シート③!$A54</f>
        <v/>
      </c>
      <c r="G50" s="65">
        <f>入力シート③!B54</f>
        <v>0</v>
      </c>
      <c r="H50" s="66" t="str">
        <f>IFERROR(VLOOKUP(G50,男子登録②!$P$2:$V$101,4,FALSE),"0")</f>
        <v>0</v>
      </c>
      <c r="I50" s="65">
        <f t="shared" si="2"/>
        <v>0</v>
      </c>
      <c r="J50" s="66" t="str">
        <f>IFERROR(VLOOKUP(G50,男子登録②!$P$2:$V$101,5,FALSE),"0")</f>
        <v>0</v>
      </c>
      <c r="K50" s="66" t="str">
        <f>IFERROR(VLOOKUP(G50,男子登録②!$P$2:$V$101,7,FALSE),"0")</f>
        <v>0</v>
      </c>
      <c r="L50" s="65">
        <v>1</v>
      </c>
      <c r="M50" s="65" t="str">
        <f>IFERROR(VLOOKUP(G50,男子登録②!$P$2:$V$101,3,FALSE),"0")</f>
        <v>0</v>
      </c>
      <c r="N50" s="65" t="str">
        <f>IFERROR(VLOOKUP(G50,男子登録②!$P$2:$V$101,6,FALSE),"0")</f>
        <v>0</v>
      </c>
      <c r="O50" s="125"/>
      <c r="P50" s="67" t="s">
        <v>213</v>
      </c>
      <c r="Q50" s="125"/>
      <c r="R50" s="65" t="str">
        <f>IFERROR(VLOOKUP(A50,出場種目!$C$3:$D$66,2,FALSE),"0")</f>
        <v>0</v>
      </c>
      <c r="S50" s="65">
        <f>入力シート③!D54</f>
        <v>0</v>
      </c>
      <c r="T50" s="67">
        <v>0</v>
      </c>
      <c r="U50" s="67">
        <v>2</v>
      </c>
      <c r="V50" s="65">
        <f>入力シート③!$B$1</f>
        <v>0</v>
      </c>
    </row>
    <row r="51" spans="1:22" s="65" customFormat="1" ht="13" customHeight="1">
      <c r="A51" s="65">
        <f>入力シート③!C55</f>
        <v>0</v>
      </c>
      <c r="B51" s="65" t="str">
        <f t="shared" si="0"/>
        <v>0</v>
      </c>
      <c r="C51" s="65" t="str">
        <f>IFERROR(VLOOKUP(入力シート③!$B$1,所属!$B$2:$C$56,2,FALSE),"0")</f>
        <v>0</v>
      </c>
      <c r="D51" s="125"/>
      <c r="E51" s="125"/>
      <c r="F51" s="65" t="str">
        <f>入力シート③!$A55</f>
        <v/>
      </c>
      <c r="G51" s="65">
        <f>入力シート③!B55</f>
        <v>0</v>
      </c>
      <c r="H51" s="66" t="str">
        <f>IFERROR(VLOOKUP(G51,男子登録②!$P$2:$V$101,4,FALSE),"0")</f>
        <v>0</v>
      </c>
      <c r="I51" s="65">
        <f t="shared" si="2"/>
        <v>0</v>
      </c>
      <c r="J51" s="66" t="str">
        <f>IFERROR(VLOOKUP(G51,男子登録②!$P$2:$V$101,5,FALSE),"0")</f>
        <v>0</v>
      </c>
      <c r="K51" s="66" t="str">
        <f>IFERROR(VLOOKUP(G51,男子登録②!$P$2:$V$101,7,FALSE),"0")</f>
        <v>0</v>
      </c>
      <c r="L51" s="65">
        <v>1</v>
      </c>
      <c r="M51" s="65" t="str">
        <f>IFERROR(VLOOKUP(G51,男子登録②!$P$2:$V$101,3,FALSE),"0")</f>
        <v>0</v>
      </c>
      <c r="N51" s="65" t="str">
        <f>IFERROR(VLOOKUP(G51,男子登録②!$P$2:$V$101,6,FALSE),"0")</f>
        <v>0</v>
      </c>
      <c r="O51" s="125"/>
      <c r="P51" s="67" t="s">
        <v>213</v>
      </c>
      <c r="Q51" s="125"/>
      <c r="R51" s="65" t="str">
        <f>IFERROR(VLOOKUP(A51,出場種目!$C$3:$D$66,2,FALSE),"0")</f>
        <v>0</v>
      </c>
      <c r="S51" s="65">
        <f>入力シート③!D55</f>
        <v>0</v>
      </c>
      <c r="T51" s="67">
        <v>0</v>
      </c>
      <c r="U51" s="67">
        <v>2</v>
      </c>
      <c r="V51" s="65">
        <f>入力シート③!$B$1</f>
        <v>0</v>
      </c>
    </row>
    <row r="52" spans="1:22" s="65" customFormat="1" ht="13" customHeight="1">
      <c r="A52" s="65">
        <f>入力シート③!C56</f>
        <v>0</v>
      </c>
      <c r="B52" s="65" t="str">
        <f t="shared" si="0"/>
        <v>0</v>
      </c>
      <c r="C52" s="65" t="str">
        <f>IFERROR(VLOOKUP(入力シート③!$B$1,所属!$B$2:$C$56,2,FALSE),"0")</f>
        <v>0</v>
      </c>
      <c r="D52" s="125"/>
      <c r="E52" s="125"/>
      <c r="F52" s="65" t="str">
        <f>入力シート③!$A56</f>
        <v/>
      </c>
      <c r="G52" s="65">
        <f>入力シート③!B56</f>
        <v>0</v>
      </c>
      <c r="H52" s="66" t="str">
        <f>IFERROR(VLOOKUP(G52,男子登録②!$P$2:$V$101,4,FALSE),"0")</f>
        <v>0</v>
      </c>
      <c r="I52" s="65">
        <f t="shared" si="2"/>
        <v>0</v>
      </c>
      <c r="J52" s="66" t="str">
        <f>IFERROR(VLOOKUP(G52,男子登録②!$P$2:$V$101,5,FALSE),"0")</f>
        <v>0</v>
      </c>
      <c r="K52" s="66" t="str">
        <f>IFERROR(VLOOKUP(G52,男子登録②!$P$2:$V$101,7,FALSE),"0")</f>
        <v>0</v>
      </c>
      <c r="L52" s="65">
        <v>1</v>
      </c>
      <c r="M52" s="65" t="str">
        <f>IFERROR(VLOOKUP(G52,男子登録②!$P$2:$V$101,3,FALSE),"0")</f>
        <v>0</v>
      </c>
      <c r="N52" s="65" t="str">
        <f>IFERROR(VLOOKUP(G52,男子登録②!$P$2:$V$101,6,FALSE),"0")</f>
        <v>0</v>
      </c>
      <c r="O52" s="125"/>
      <c r="P52" s="67" t="s">
        <v>213</v>
      </c>
      <c r="Q52" s="125"/>
      <c r="R52" s="65" t="str">
        <f>IFERROR(VLOOKUP(A52,出場種目!$C$3:$D$66,2,FALSE),"0")</f>
        <v>0</v>
      </c>
      <c r="S52" s="65">
        <f>入力シート③!D56</f>
        <v>0</v>
      </c>
      <c r="T52" s="67">
        <v>0</v>
      </c>
      <c r="U52" s="67">
        <v>2</v>
      </c>
      <c r="V52" s="65">
        <f>入力シート③!$B$1</f>
        <v>0</v>
      </c>
    </row>
    <row r="53" spans="1:22" s="65" customFormat="1" ht="13" customHeight="1">
      <c r="A53" s="65">
        <f>入力シート③!C57</f>
        <v>0</v>
      </c>
      <c r="B53" s="65" t="str">
        <f t="shared" si="0"/>
        <v>0</v>
      </c>
      <c r="C53" s="65" t="str">
        <f>IFERROR(VLOOKUP(入力シート③!$B$1,所属!$B$2:$C$56,2,FALSE),"0")</f>
        <v>0</v>
      </c>
      <c r="D53" s="125"/>
      <c r="E53" s="125"/>
      <c r="F53" s="65" t="str">
        <f>入力シート③!$A57</f>
        <v/>
      </c>
      <c r="G53" s="65">
        <f>入力シート③!B57</f>
        <v>0</v>
      </c>
      <c r="H53" s="66" t="str">
        <f>IFERROR(VLOOKUP(G53,男子登録②!$P$2:$V$101,4,FALSE),"0")</f>
        <v>0</v>
      </c>
      <c r="I53" s="65">
        <f t="shared" si="2"/>
        <v>0</v>
      </c>
      <c r="J53" s="66" t="str">
        <f>IFERROR(VLOOKUP(G53,男子登録②!$P$2:$V$101,5,FALSE),"0")</f>
        <v>0</v>
      </c>
      <c r="K53" s="66" t="str">
        <f>IFERROR(VLOOKUP(G53,男子登録②!$P$2:$V$101,7,FALSE),"0")</f>
        <v>0</v>
      </c>
      <c r="L53" s="65">
        <v>1</v>
      </c>
      <c r="M53" s="65" t="str">
        <f>IFERROR(VLOOKUP(G53,男子登録②!$P$2:$V$101,3,FALSE),"0")</f>
        <v>0</v>
      </c>
      <c r="N53" s="65" t="str">
        <f>IFERROR(VLOOKUP(G53,男子登録②!$P$2:$V$101,6,FALSE),"0")</f>
        <v>0</v>
      </c>
      <c r="O53" s="125"/>
      <c r="P53" s="67" t="s">
        <v>213</v>
      </c>
      <c r="Q53" s="125"/>
      <c r="R53" s="65" t="str">
        <f>IFERROR(VLOOKUP(A53,出場種目!$C$3:$D$66,2,FALSE),"0")</f>
        <v>0</v>
      </c>
      <c r="S53" s="65">
        <f>入力シート③!D57</f>
        <v>0</v>
      </c>
      <c r="T53" s="67">
        <v>0</v>
      </c>
      <c r="U53" s="67">
        <v>2</v>
      </c>
      <c r="V53" s="65">
        <f>入力シート③!$B$1</f>
        <v>0</v>
      </c>
    </row>
    <row r="54" spans="1:22" s="65" customFormat="1" ht="13" customHeight="1">
      <c r="A54" s="65">
        <f>入力シート③!C58</f>
        <v>0</v>
      </c>
      <c r="B54" s="65" t="str">
        <f t="shared" si="0"/>
        <v>0</v>
      </c>
      <c r="C54" s="65" t="str">
        <f>IFERROR(VLOOKUP(入力シート③!$B$1,所属!$B$2:$C$56,2,FALSE),"0")</f>
        <v>0</v>
      </c>
      <c r="D54" s="125"/>
      <c r="E54" s="125"/>
      <c r="F54" s="65" t="str">
        <f>入力シート③!$A58</f>
        <v/>
      </c>
      <c r="G54" s="65">
        <f>入力シート③!B58</f>
        <v>0</v>
      </c>
      <c r="H54" s="66" t="str">
        <f>IFERROR(VLOOKUP(G54,男子登録②!$P$2:$V$101,4,FALSE),"0")</f>
        <v>0</v>
      </c>
      <c r="I54" s="65">
        <f t="shared" si="2"/>
        <v>0</v>
      </c>
      <c r="J54" s="66" t="str">
        <f>IFERROR(VLOOKUP(G54,男子登録②!$P$2:$V$101,5,FALSE),"0")</f>
        <v>0</v>
      </c>
      <c r="K54" s="66" t="str">
        <f>IFERROR(VLOOKUP(G54,男子登録②!$P$2:$V$101,7,FALSE),"0")</f>
        <v>0</v>
      </c>
      <c r="L54" s="65">
        <v>1</v>
      </c>
      <c r="M54" s="65" t="str">
        <f>IFERROR(VLOOKUP(G54,男子登録②!$P$2:$V$101,3,FALSE),"0")</f>
        <v>0</v>
      </c>
      <c r="N54" s="65" t="str">
        <f>IFERROR(VLOOKUP(G54,男子登録②!$P$2:$V$101,6,FALSE),"0")</f>
        <v>0</v>
      </c>
      <c r="O54" s="125"/>
      <c r="P54" s="67" t="s">
        <v>213</v>
      </c>
      <c r="Q54" s="125"/>
      <c r="R54" s="65" t="str">
        <f>IFERROR(VLOOKUP(A54,出場種目!$C$3:$D$66,2,FALSE),"0")</f>
        <v>0</v>
      </c>
      <c r="S54" s="65">
        <f>入力シート③!D58</f>
        <v>0</v>
      </c>
      <c r="T54" s="67">
        <v>0</v>
      </c>
      <c r="U54" s="67">
        <v>2</v>
      </c>
      <c r="V54" s="65">
        <f>入力シート③!$B$1</f>
        <v>0</v>
      </c>
    </row>
    <row r="55" spans="1:22" s="65" customFormat="1" ht="13" customHeight="1">
      <c r="A55" s="65">
        <f>入力シート③!C59</f>
        <v>0</v>
      </c>
      <c r="B55" s="65" t="str">
        <f t="shared" si="0"/>
        <v>0</v>
      </c>
      <c r="C55" s="65" t="str">
        <f>IFERROR(VLOOKUP(入力シート③!$B$1,所属!$B$2:$C$56,2,FALSE),"0")</f>
        <v>0</v>
      </c>
      <c r="D55" s="125"/>
      <c r="E55" s="125"/>
      <c r="F55" s="65" t="str">
        <f>入力シート③!$A59</f>
        <v/>
      </c>
      <c r="G55" s="65">
        <f>入力シート③!B59</f>
        <v>0</v>
      </c>
      <c r="H55" s="66" t="str">
        <f>IFERROR(VLOOKUP(G55,男子登録②!$P$2:$V$101,4,FALSE),"0")</f>
        <v>0</v>
      </c>
      <c r="I55" s="65">
        <f t="shared" si="2"/>
        <v>0</v>
      </c>
      <c r="J55" s="66" t="str">
        <f>IFERROR(VLOOKUP(G55,男子登録②!$P$2:$V$101,5,FALSE),"0")</f>
        <v>0</v>
      </c>
      <c r="K55" s="66" t="str">
        <f>IFERROR(VLOOKUP(G55,男子登録②!$P$2:$V$101,7,FALSE),"0")</f>
        <v>0</v>
      </c>
      <c r="L55" s="65">
        <v>1</v>
      </c>
      <c r="M55" s="65" t="str">
        <f>IFERROR(VLOOKUP(G55,男子登録②!$P$2:$V$101,3,FALSE),"0")</f>
        <v>0</v>
      </c>
      <c r="N55" s="65" t="str">
        <f>IFERROR(VLOOKUP(G55,男子登録②!$P$2:$V$101,6,FALSE),"0")</f>
        <v>0</v>
      </c>
      <c r="O55" s="125"/>
      <c r="P55" s="67" t="s">
        <v>213</v>
      </c>
      <c r="Q55" s="125"/>
      <c r="R55" s="65" t="str">
        <f>IFERROR(VLOOKUP(A55,出場種目!$C$3:$D$66,2,FALSE),"0")</f>
        <v>0</v>
      </c>
      <c r="S55" s="65">
        <f>入力シート③!D59</f>
        <v>0</v>
      </c>
      <c r="T55" s="67">
        <v>0</v>
      </c>
      <c r="U55" s="67">
        <v>2</v>
      </c>
      <c r="V55" s="65">
        <f>入力シート③!$B$1</f>
        <v>0</v>
      </c>
    </row>
    <row r="56" spans="1:22" s="65" customFormat="1" ht="13" customHeight="1">
      <c r="A56" s="65">
        <f>入力シート③!C60</f>
        <v>0</v>
      </c>
      <c r="B56" s="65" t="str">
        <f t="shared" si="0"/>
        <v>0</v>
      </c>
      <c r="C56" s="65" t="str">
        <f>IFERROR(VLOOKUP(入力シート③!$B$1,所属!$B$2:$C$56,2,FALSE),"0")</f>
        <v>0</v>
      </c>
      <c r="D56" s="125"/>
      <c r="E56" s="125"/>
      <c r="F56" s="65" t="str">
        <f>入力シート③!$A60</f>
        <v/>
      </c>
      <c r="G56" s="65">
        <f>入力シート③!B60</f>
        <v>0</v>
      </c>
      <c r="H56" s="66" t="str">
        <f>IFERROR(VLOOKUP(G56,男子登録②!$P$2:$V$101,4,FALSE),"0")</f>
        <v>0</v>
      </c>
      <c r="I56" s="65">
        <f t="shared" si="2"/>
        <v>0</v>
      </c>
      <c r="J56" s="66" t="str">
        <f>IFERROR(VLOOKUP(G56,男子登録②!$P$2:$V$101,5,FALSE),"0")</f>
        <v>0</v>
      </c>
      <c r="K56" s="66" t="str">
        <f>IFERROR(VLOOKUP(G56,男子登録②!$P$2:$V$101,7,FALSE),"0")</f>
        <v>0</v>
      </c>
      <c r="L56" s="65">
        <v>1</v>
      </c>
      <c r="M56" s="65" t="str">
        <f>IFERROR(VLOOKUP(G56,男子登録②!$P$2:$V$101,3,FALSE),"0")</f>
        <v>0</v>
      </c>
      <c r="N56" s="65" t="str">
        <f>IFERROR(VLOOKUP(G56,男子登録②!$P$2:$V$101,6,FALSE),"0")</f>
        <v>0</v>
      </c>
      <c r="O56" s="125"/>
      <c r="P56" s="67" t="s">
        <v>213</v>
      </c>
      <c r="Q56" s="125"/>
      <c r="R56" s="65" t="str">
        <f>IFERROR(VLOOKUP(A56,出場種目!$C$3:$D$66,2,FALSE),"0")</f>
        <v>0</v>
      </c>
      <c r="S56" s="65">
        <f>入力シート③!D60</f>
        <v>0</v>
      </c>
      <c r="T56" s="67">
        <v>0</v>
      </c>
      <c r="U56" s="67">
        <v>2</v>
      </c>
      <c r="V56" s="65">
        <f>入力シート③!$B$1</f>
        <v>0</v>
      </c>
    </row>
    <row r="57" spans="1:22" s="65" customFormat="1" ht="13" customHeight="1">
      <c r="A57" s="65">
        <f>入力シート③!C61</f>
        <v>0</v>
      </c>
      <c r="B57" s="65" t="str">
        <f t="shared" si="0"/>
        <v>0</v>
      </c>
      <c r="C57" s="65" t="str">
        <f>IFERROR(VLOOKUP(入力シート③!$B$1,所属!$B$2:$C$56,2,FALSE),"0")</f>
        <v>0</v>
      </c>
      <c r="D57" s="125"/>
      <c r="E57" s="125"/>
      <c r="F57" s="65" t="str">
        <f>入力シート③!$A61</f>
        <v/>
      </c>
      <c r="G57" s="65">
        <f>入力シート③!B61</f>
        <v>0</v>
      </c>
      <c r="H57" s="66" t="str">
        <f>IFERROR(VLOOKUP(G57,男子登録②!$P$2:$V$101,4,FALSE),"0")</f>
        <v>0</v>
      </c>
      <c r="I57" s="65">
        <f t="shared" si="2"/>
        <v>0</v>
      </c>
      <c r="J57" s="66" t="str">
        <f>IFERROR(VLOOKUP(G57,男子登録②!$P$2:$V$101,5,FALSE),"0")</f>
        <v>0</v>
      </c>
      <c r="K57" s="66" t="str">
        <f>IFERROR(VLOOKUP(G57,男子登録②!$P$2:$V$101,7,FALSE),"0")</f>
        <v>0</v>
      </c>
      <c r="L57" s="65">
        <v>1</v>
      </c>
      <c r="M57" s="65" t="str">
        <f>IFERROR(VLOOKUP(G57,男子登録②!$P$2:$V$101,3,FALSE),"0")</f>
        <v>0</v>
      </c>
      <c r="N57" s="65" t="str">
        <f>IFERROR(VLOOKUP(G57,男子登録②!$P$2:$V$101,6,FALSE),"0")</f>
        <v>0</v>
      </c>
      <c r="O57" s="125"/>
      <c r="P57" s="67" t="s">
        <v>213</v>
      </c>
      <c r="Q57" s="125"/>
      <c r="R57" s="65" t="str">
        <f>IFERROR(VLOOKUP(A57,出場種目!$C$3:$D$66,2,FALSE),"0")</f>
        <v>0</v>
      </c>
      <c r="S57" s="65">
        <f>入力シート③!D61</f>
        <v>0</v>
      </c>
      <c r="T57" s="67">
        <v>0</v>
      </c>
      <c r="U57" s="67">
        <v>2</v>
      </c>
      <c r="V57" s="65">
        <f>入力シート③!$B$1</f>
        <v>0</v>
      </c>
    </row>
    <row r="58" spans="1:22" s="65" customFormat="1" ht="13" customHeight="1">
      <c r="A58" s="65">
        <f>入力シート③!C62</f>
        <v>0</v>
      </c>
      <c r="B58" s="65" t="str">
        <f t="shared" si="0"/>
        <v>0</v>
      </c>
      <c r="C58" s="65" t="str">
        <f>IFERROR(VLOOKUP(入力シート③!$B$1,所属!$B$2:$C$56,2,FALSE),"0")</f>
        <v>0</v>
      </c>
      <c r="D58" s="125"/>
      <c r="E58" s="125"/>
      <c r="F58" s="65" t="str">
        <f>入力シート③!$A62</f>
        <v/>
      </c>
      <c r="G58" s="65">
        <f>入力シート③!B62</f>
        <v>0</v>
      </c>
      <c r="H58" s="66" t="str">
        <f>IFERROR(VLOOKUP(G58,男子登録②!$P$2:$V$101,4,FALSE),"0")</f>
        <v>0</v>
      </c>
      <c r="I58" s="65">
        <f t="shared" si="2"/>
        <v>0</v>
      </c>
      <c r="J58" s="66" t="str">
        <f>IFERROR(VLOOKUP(G58,男子登録②!$P$2:$V$101,5,FALSE),"0")</f>
        <v>0</v>
      </c>
      <c r="K58" s="66" t="str">
        <f>IFERROR(VLOOKUP(G58,男子登録②!$P$2:$V$101,7,FALSE),"0")</f>
        <v>0</v>
      </c>
      <c r="L58" s="65">
        <v>1</v>
      </c>
      <c r="M58" s="65" t="str">
        <f>IFERROR(VLOOKUP(G58,男子登録②!$P$2:$V$101,3,FALSE),"0")</f>
        <v>0</v>
      </c>
      <c r="N58" s="65" t="str">
        <f>IFERROR(VLOOKUP(G58,男子登録②!$P$2:$V$101,6,FALSE),"0")</f>
        <v>0</v>
      </c>
      <c r="O58" s="125"/>
      <c r="P58" s="67" t="s">
        <v>213</v>
      </c>
      <c r="Q58" s="125"/>
      <c r="R58" s="65" t="str">
        <f>IFERROR(VLOOKUP(A58,出場種目!$C$3:$D$66,2,FALSE),"0")</f>
        <v>0</v>
      </c>
      <c r="S58" s="65">
        <f>入力シート③!D62</f>
        <v>0</v>
      </c>
      <c r="T58" s="67">
        <v>0</v>
      </c>
      <c r="U58" s="67">
        <v>2</v>
      </c>
      <c r="V58" s="65">
        <f>入力シート③!$B$1</f>
        <v>0</v>
      </c>
    </row>
    <row r="59" spans="1:22" s="65" customFormat="1" ht="13" customHeight="1">
      <c r="A59" s="65">
        <f>入力シート③!C63</f>
        <v>0</v>
      </c>
      <c r="B59" s="65" t="str">
        <f t="shared" si="0"/>
        <v>0</v>
      </c>
      <c r="C59" s="65" t="str">
        <f>IFERROR(VLOOKUP(入力シート③!$B$1,所属!$B$2:$C$56,2,FALSE),"0")</f>
        <v>0</v>
      </c>
      <c r="D59" s="125"/>
      <c r="E59" s="125"/>
      <c r="F59" s="65" t="str">
        <f>入力シート③!$A63</f>
        <v/>
      </c>
      <c r="G59" s="65">
        <f>入力シート③!B63</f>
        <v>0</v>
      </c>
      <c r="H59" s="66" t="str">
        <f>IFERROR(VLOOKUP(G59,男子登録②!$P$2:$V$101,4,FALSE),"0")</f>
        <v>0</v>
      </c>
      <c r="I59" s="65">
        <f t="shared" si="2"/>
        <v>0</v>
      </c>
      <c r="J59" s="66" t="str">
        <f>IFERROR(VLOOKUP(G59,男子登録②!$P$2:$V$101,5,FALSE),"0")</f>
        <v>0</v>
      </c>
      <c r="K59" s="66" t="str">
        <f>IFERROR(VLOOKUP(G59,男子登録②!$P$2:$V$101,7,FALSE),"0")</f>
        <v>0</v>
      </c>
      <c r="L59" s="65">
        <v>1</v>
      </c>
      <c r="M59" s="65" t="str">
        <f>IFERROR(VLOOKUP(G59,男子登録②!$P$2:$V$101,3,FALSE),"0")</f>
        <v>0</v>
      </c>
      <c r="N59" s="65" t="str">
        <f>IFERROR(VLOOKUP(G59,男子登録②!$P$2:$V$101,6,FALSE),"0")</f>
        <v>0</v>
      </c>
      <c r="O59" s="125"/>
      <c r="P59" s="67" t="s">
        <v>213</v>
      </c>
      <c r="Q59" s="125"/>
      <c r="R59" s="65" t="str">
        <f>IFERROR(VLOOKUP(A59,出場種目!$C$3:$D$66,2,FALSE),"0")</f>
        <v>0</v>
      </c>
      <c r="S59" s="65">
        <f>入力シート③!D63</f>
        <v>0</v>
      </c>
      <c r="T59" s="67">
        <v>0</v>
      </c>
      <c r="U59" s="67">
        <v>2</v>
      </c>
      <c r="V59" s="65">
        <f>入力シート③!$B$1</f>
        <v>0</v>
      </c>
    </row>
    <row r="60" spans="1:22" s="65" customFormat="1" ht="13" customHeight="1">
      <c r="A60" s="65">
        <f>入力シート③!C64</f>
        <v>0</v>
      </c>
      <c r="B60" s="65" t="str">
        <f t="shared" si="0"/>
        <v>0</v>
      </c>
      <c r="C60" s="65" t="str">
        <f>IFERROR(VLOOKUP(入力シート③!$B$1,所属!$B$2:$C$56,2,FALSE),"0")</f>
        <v>0</v>
      </c>
      <c r="D60" s="125"/>
      <c r="E60" s="125"/>
      <c r="F60" s="65" t="str">
        <f>入力シート③!$A64</f>
        <v/>
      </c>
      <c r="G60" s="65">
        <f>入力シート③!B64</f>
        <v>0</v>
      </c>
      <c r="H60" s="66" t="str">
        <f>IFERROR(VLOOKUP(G60,男子登録②!$P$2:$V$101,4,FALSE),"0")</f>
        <v>0</v>
      </c>
      <c r="I60" s="65">
        <f t="shared" si="2"/>
        <v>0</v>
      </c>
      <c r="J60" s="66" t="str">
        <f>IFERROR(VLOOKUP(G60,男子登録②!$P$2:$V$101,5,FALSE),"0")</f>
        <v>0</v>
      </c>
      <c r="K60" s="66" t="str">
        <f>IFERROR(VLOOKUP(G60,男子登録②!$P$2:$V$101,7,FALSE),"0")</f>
        <v>0</v>
      </c>
      <c r="L60" s="65">
        <v>1</v>
      </c>
      <c r="M60" s="65" t="str">
        <f>IFERROR(VLOOKUP(G60,男子登録②!$P$2:$V$101,3,FALSE),"0")</f>
        <v>0</v>
      </c>
      <c r="N60" s="65" t="str">
        <f>IFERROR(VLOOKUP(G60,男子登録②!$P$2:$V$101,6,FALSE),"0")</f>
        <v>0</v>
      </c>
      <c r="O60" s="125"/>
      <c r="P60" s="67" t="s">
        <v>213</v>
      </c>
      <c r="Q60" s="125"/>
      <c r="R60" s="65" t="str">
        <f>IFERROR(VLOOKUP(A60,出場種目!$C$3:$D$66,2,FALSE),"0")</f>
        <v>0</v>
      </c>
      <c r="S60" s="65">
        <f>入力シート③!D64</f>
        <v>0</v>
      </c>
      <c r="T60" s="67">
        <v>0</v>
      </c>
      <c r="U60" s="67">
        <v>2</v>
      </c>
      <c r="V60" s="65">
        <f>入力シート③!$B$1</f>
        <v>0</v>
      </c>
    </row>
    <row r="61" spans="1:22" s="65" customFormat="1" ht="13" customHeight="1">
      <c r="A61" s="65">
        <f>入力シート③!C65</f>
        <v>0</v>
      </c>
      <c r="B61" s="65" t="str">
        <f t="shared" si="0"/>
        <v>0</v>
      </c>
      <c r="C61" s="65" t="str">
        <f>IFERROR(VLOOKUP(入力シート③!$B$1,所属!$B$2:$C$56,2,FALSE),"0")</f>
        <v>0</v>
      </c>
      <c r="D61" s="125"/>
      <c r="E61" s="125"/>
      <c r="F61" s="65" t="str">
        <f>入力シート③!$A65</f>
        <v/>
      </c>
      <c r="G61" s="65">
        <f>入力シート③!B65</f>
        <v>0</v>
      </c>
      <c r="H61" s="66" t="str">
        <f>IFERROR(VLOOKUP(G61,男子登録②!$P$2:$V$101,4,FALSE),"0")</f>
        <v>0</v>
      </c>
      <c r="I61" s="65">
        <f t="shared" si="2"/>
        <v>0</v>
      </c>
      <c r="J61" s="66" t="str">
        <f>IFERROR(VLOOKUP(G61,男子登録②!$P$2:$V$101,5,FALSE),"0")</f>
        <v>0</v>
      </c>
      <c r="K61" s="66" t="str">
        <f>IFERROR(VLOOKUP(G61,男子登録②!$P$2:$V$101,7,FALSE),"0")</f>
        <v>0</v>
      </c>
      <c r="L61" s="65">
        <v>1</v>
      </c>
      <c r="M61" s="65" t="str">
        <f>IFERROR(VLOOKUP(G61,男子登録②!$P$2:$V$101,3,FALSE),"0")</f>
        <v>0</v>
      </c>
      <c r="N61" s="65" t="str">
        <f>IFERROR(VLOOKUP(G61,男子登録②!$P$2:$V$101,6,FALSE),"0")</f>
        <v>0</v>
      </c>
      <c r="O61" s="125"/>
      <c r="P61" s="67" t="s">
        <v>213</v>
      </c>
      <c r="Q61" s="125"/>
      <c r="R61" s="65" t="str">
        <f>IFERROR(VLOOKUP(A61,出場種目!$C$3:$D$66,2,FALSE),"0")</f>
        <v>0</v>
      </c>
      <c r="S61" s="65">
        <f>入力シート③!D65</f>
        <v>0</v>
      </c>
      <c r="T61" s="67">
        <v>0</v>
      </c>
      <c r="U61" s="67">
        <v>2</v>
      </c>
      <c r="V61" s="65">
        <f>入力シート③!$B$1</f>
        <v>0</v>
      </c>
    </row>
    <row r="62" spans="1:22" s="65" customFormat="1" ht="13" customHeight="1">
      <c r="A62" s="65">
        <f>入力シート③!C66</f>
        <v>0</v>
      </c>
      <c r="B62" s="65" t="str">
        <f t="shared" si="0"/>
        <v>0</v>
      </c>
      <c r="C62" s="65" t="str">
        <f>IFERROR(VLOOKUP(入力シート③!$B$1,所属!$B$2:$C$56,2,FALSE),"0")</f>
        <v>0</v>
      </c>
      <c r="D62" s="125"/>
      <c r="E62" s="125"/>
      <c r="F62" s="65" t="str">
        <f>入力シート③!$A66</f>
        <v/>
      </c>
      <c r="G62" s="65">
        <f>入力シート③!B66</f>
        <v>0</v>
      </c>
      <c r="H62" s="66" t="str">
        <f>IFERROR(VLOOKUP(G62,男子登録②!$P$2:$V$101,4,FALSE),"0")</f>
        <v>0</v>
      </c>
      <c r="I62" s="65">
        <f t="shared" si="2"/>
        <v>0</v>
      </c>
      <c r="J62" s="66" t="str">
        <f>IFERROR(VLOOKUP(G62,男子登録②!$P$2:$V$101,5,FALSE),"0")</f>
        <v>0</v>
      </c>
      <c r="K62" s="66" t="str">
        <f>IFERROR(VLOOKUP(G62,男子登録②!$P$2:$V$101,7,FALSE),"0")</f>
        <v>0</v>
      </c>
      <c r="L62" s="65">
        <v>1</v>
      </c>
      <c r="M62" s="65" t="str">
        <f>IFERROR(VLOOKUP(G62,男子登録②!$P$2:$V$101,3,FALSE),"0")</f>
        <v>0</v>
      </c>
      <c r="N62" s="65" t="str">
        <f>IFERROR(VLOOKUP(G62,男子登録②!$P$2:$V$101,6,FALSE),"0")</f>
        <v>0</v>
      </c>
      <c r="O62" s="125"/>
      <c r="P62" s="67" t="s">
        <v>213</v>
      </c>
      <c r="Q62" s="125"/>
      <c r="R62" s="65" t="str">
        <f>IFERROR(VLOOKUP(A62,出場種目!$C$3:$D$66,2,FALSE),"0")</f>
        <v>0</v>
      </c>
      <c r="S62" s="65">
        <f>入力シート③!D66</f>
        <v>0</v>
      </c>
      <c r="T62" s="67">
        <v>0</v>
      </c>
      <c r="U62" s="67">
        <v>2</v>
      </c>
      <c r="V62" s="65">
        <f>入力シート③!$B$1</f>
        <v>0</v>
      </c>
    </row>
    <row r="63" spans="1:22" s="65" customFormat="1" ht="13" customHeight="1">
      <c r="A63" s="65">
        <f>入力シート③!C67</f>
        <v>0</v>
      </c>
      <c r="B63" s="65" t="str">
        <f t="shared" si="0"/>
        <v>0</v>
      </c>
      <c r="C63" s="65" t="str">
        <f>IFERROR(VLOOKUP(入力シート③!$B$1,所属!$B$2:$C$56,2,FALSE),"0")</f>
        <v>0</v>
      </c>
      <c r="D63" s="125"/>
      <c r="E63" s="125"/>
      <c r="F63" s="65" t="str">
        <f>入力シート③!$A67</f>
        <v/>
      </c>
      <c r="G63" s="65">
        <f>入力シート③!B67</f>
        <v>0</v>
      </c>
      <c r="H63" s="66" t="str">
        <f>IFERROR(VLOOKUP(G63,男子登録②!$P$2:$V$101,4,FALSE),"0")</f>
        <v>0</v>
      </c>
      <c r="I63" s="65">
        <f t="shared" si="2"/>
        <v>0</v>
      </c>
      <c r="J63" s="66" t="str">
        <f>IFERROR(VLOOKUP(G63,男子登録②!$P$2:$V$101,5,FALSE),"0")</f>
        <v>0</v>
      </c>
      <c r="K63" s="66" t="str">
        <f>IFERROR(VLOOKUP(G63,男子登録②!$P$2:$V$101,7,FALSE),"0")</f>
        <v>0</v>
      </c>
      <c r="L63" s="65">
        <v>1</v>
      </c>
      <c r="M63" s="65" t="str">
        <f>IFERROR(VLOOKUP(G63,男子登録②!$P$2:$V$101,3,FALSE),"0")</f>
        <v>0</v>
      </c>
      <c r="N63" s="65" t="str">
        <f>IFERROR(VLOOKUP(G63,男子登録②!$P$2:$V$101,6,FALSE),"0")</f>
        <v>0</v>
      </c>
      <c r="O63" s="125"/>
      <c r="P63" s="67" t="s">
        <v>213</v>
      </c>
      <c r="Q63" s="125"/>
      <c r="R63" s="65" t="str">
        <f>IFERROR(VLOOKUP(A63,出場種目!$C$3:$D$66,2,FALSE),"0")</f>
        <v>0</v>
      </c>
      <c r="S63" s="65">
        <f>入力シート③!D67</f>
        <v>0</v>
      </c>
      <c r="T63" s="67">
        <v>0</v>
      </c>
      <c r="U63" s="67">
        <v>2</v>
      </c>
      <c r="V63" s="65">
        <f>入力シート③!$B$1</f>
        <v>0</v>
      </c>
    </row>
    <row r="64" spans="1:22" s="65" customFormat="1" ht="13" customHeight="1">
      <c r="A64" s="65">
        <f>入力シート③!C68</f>
        <v>0</v>
      </c>
      <c r="B64" s="65" t="str">
        <f t="shared" si="0"/>
        <v>0</v>
      </c>
      <c r="C64" s="65" t="str">
        <f>IFERROR(VLOOKUP(入力シート③!$B$1,所属!$B$2:$C$56,2,FALSE),"0")</f>
        <v>0</v>
      </c>
      <c r="D64" s="125"/>
      <c r="E64" s="125"/>
      <c r="F64" s="65" t="str">
        <f>入力シート③!$A68</f>
        <v/>
      </c>
      <c r="G64" s="65">
        <f>入力シート③!B68</f>
        <v>0</v>
      </c>
      <c r="H64" s="66" t="str">
        <f>IFERROR(VLOOKUP(G64,男子登録②!$P$2:$V$101,4,FALSE),"0")</f>
        <v>0</v>
      </c>
      <c r="I64" s="65">
        <f t="shared" si="2"/>
        <v>0</v>
      </c>
      <c r="J64" s="66" t="str">
        <f>IFERROR(VLOOKUP(G64,男子登録②!$P$2:$V$101,5,FALSE),"0")</f>
        <v>0</v>
      </c>
      <c r="K64" s="66" t="str">
        <f>IFERROR(VLOOKUP(G64,男子登録②!$P$2:$V$101,7,FALSE),"0")</f>
        <v>0</v>
      </c>
      <c r="L64" s="65">
        <v>1</v>
      </c>
      <c r="M64" s="65" t="str">
        <f>IFERROR(VLOOKUP(G64,男子登録②!$P$2:$V$101,3,FALSE),"0")</f>
        <v>0</v>
      </c>
      <c r="N64" s="65" t="str">
        <f>IFERROR(VLOOKUP(G64,男子登録②!$P$2:$V$101,6,FALSE),"0")</f>
        <v>0</v>
      </c>
      <c r="O64" s="125"/>
      <c r="P64" s="67" t="s">
        <v>213</v>
      </c>
      <c r="Q64" s="125"/>
      <c r="R64" s="65" t="str">
        <f>IFERROR(VLOOKUP(A64,出場種目!$C$3:$D$66,2,FALSE),"0")</f>
        <v>0</v>
      </c>
      <c r="S64" s="65">
        <f>入力シート③!D68</f>
        <v>0</v>
      </c>
      <c r="T64" s="67">
        <v>0</v>
      </c>
      <c r="U64" s="67">
        <v>2</v>
      </c>
      <c r="V64" s="65">
        <f>入力シート③!$B$1</f>
        <v>0</v>
      </c>
    </row>
    <row r="65" spans="1:22" s="65" customFormat="1" ht="13" customHeight="1">
      <c r="A65" s="65">
        <f>入力シート③!C69</f>
        <v>0</v>
      </c>
      <c r="B65" s="65" t="str">
        <f t="shared" si="0"/>
        <v>0</v>
      </c>
      <c r="C65" s="65" t="str">
        <f>IFERROR(VLOOKUP(入力シート③!$B$1,所属!$B$2:$C$56,2,FALSE),"0")</f>
        <v>0</v>
      </c>
      <c r="D65" s="125"/>
      <c r="E65" s="125"/>
      <c r="F65" s="65" t="str">
        <f>入力シート③!$A69</f>
        <v/>
      </c>
      <c r="G65" s="65">
        <f>入力シート③!B69</f>
        <v>0</v>
      </c>
      <c r="H65" s="66" t="str">
        <f>IFERROR(VLOOKUP(G65,男子登録②!$P$2:$V$101,4,FALSE),"0")</f>
        <v>0</v>
      </c>
      <c r="I65" s="65">
        <f t="shared" si="2"/>
        <v>0</v>
      </c>
      <c r="J65" s="66" t="str">
        <f>IFERROR(VLOOKUP(G65,男子登録②!$P$2:$V$101,5,FALSE),"0")</f>
        <v>0</v>
      </c>
      <c r="K65" s="66" t="str">
        <f>IFERROR(VLOOKUP(G65,男子登録②!$P$2:$V$101,7,FALSE),"0")</f>
        <v>0</v>
      </c>
      <c r="L65" s="65">
        <v>1</v>
      </c>
      <c r="M65" s="65" t="str">
        <f>IFERROR(VLOOKUP(G65,男子登録②!$P$2:$V$101,3,FALSE),"0")</f>
        <v>0</v>
      </c>
      <c r="N65" s="65" t="str">
        <f>IFERROR(VLOOKUP(G65,男子登録②!$P$2:$V$101,6,FALSE),"0")</f>
        <v>0</v>
      </c>
      <c r="O65" s="125"/>
      <c r="P65" s="67" t="s">
        <v>213</v>
      </c>
      <c r="Q65" s="125"/>
      <c r="R65" s="65" t="str">
        <f>IFERROR(VLOOKUP(A65,出場種目!$C$3:$D$66,2,FALSE),"0")</f>
        <v>0</v>
      </c>
      <c r="S65" s="65">
        <f>入力シート③!D69</f>
        <v>0</v>
      </c>
      <c r="T65" s="67">
        <v>0</v>
      </c>
      <c r="U65" s="67">
        <v>2</v>
      </c>
      <c r="V65" s="65">
        <f>入力シート③!$B$1</f>
        <v>0</v>
      </c>
    </row>
    <row r="66" spans="1:22" s="65" customFormat="1" ht="13" customHeight="1">
      <c r="A66" s="65">
        <f>入力シート③!C70</f>
        <v>0</v>
      </c>
      <c r="B66" s="65" t="str">
        <f t="shared" si="0"/>
        <v>0</v>
      </c>
      <c r="C66" s="65" t="str">
        <f>IFERROR(VLOOKUP(入力シート③!$B$1,所属!$B$2:$C$56,2,FALSE),"0")</f>
        <v>0</v>
      </c>
      <c r="D66" s="125"/>
      <c r="E66" s="125"/>
      <c r="F66" s="65" t="str">
        <f>入力シート③!$A70</f>
        <v/>
      </c>
      <c r="G66" s="65">
        <f>入力シート③!B70</f>
        <v>0</v>
      </c>
      <c r="H66" s="66" t="str">
        <f>IFERROR(VLOOKUP(G66,男子登録②!$P$2:$V$101,4,FALSE),"0")</f>
        <v>0</v>
      </c>
      <c r="I66" s="65">
        <f t="shared" si="2"/>
        <v>0</v>
      </c>
      <c r="J66" s="66" t="str">
        <f>IFERROR(VLOOKUP(G66,男子登録②!$P$2:$V$101,5,FALSE),"0")</f>
        <v>0</v>
      </c>
      <c r="K66" s="66" t="str">
        <f>IFERROR(VLOOKUP(G66,男子登録②!$P$2:$V$101,7,FALSE),"0")</f>
        <v>0</v>
      </c>
      <c r="L66" s="65">
        <v>1</v>
      </c>
      <c r="M66" s="65" t="str">
        <f>IFERROR(VLOOKUP(G66,男子登録②!$P$2:$V$101,3,FALSE),"0")</f>
        <v>0</v>
      </c>
      <c r="N66" s="65" t="str">
        <f>IFERROR(VLOOKUP(G66,男子登録②!$P$2:$V$101,6,FALSE),"0")</f>
        <v>0</v>
      </c>
      <c r="O66" s="125"/>
      <c r="P66" s="67" t="s">
        <v>213</v>
      </c>
      <c r="Q66" s="125"/>
      <c r="R66" s="65" t="str">
        <f>IFERROR(VLOOKUP(A66,出場種目!$C$3:$D$66,2,FALSE),"0")</f>
        <v>0</v>
      </c>
      <c r="S66" s="65">
        <f>入力シート③!D70</f>
        <v>0</v>
      </c>
      <c r="T66" s="67">
        <v>0</v>
      </c>
      <c r="U66" s="67">
        <v>2</v>
      </c>
      <c r="V66" s="65">
        <f>入力シート③!$B$1</f>
        <v>0</v>
      </c>
    </row>
    <row r="67" spans="1:22" s="65" customFormat="1" ht="13" customHeight="1">
      <c r="A67" s="65">
        <f>入力シート③!C71</f>
        <v>0</v>
      </c>
      <c r="B67" s="65" t="str">
        <f t="shared" si="0"/>
        <v>0</v>
      </c>
      <c r="C67" s="65" t="str">
        <f>IFERROR(VLOOKUP(入力シート③!$B$1,所属!$B$2:$C$56,2,FALSE),"0")</f>
        <v>0</v>
      </c>
      <c r="D67" s="125"/>
      <c r="E67" s="125"/>
      <c r="F67" s="65" t="str">
        <f>入力シート③!$A71</f>
        <v/>
      </c>
      <c r="G67" s="65">
        <f>入力シート③!B71</f>
        <v>0</v>
      </c>
      <c r="H67" s="66" t="str">
        <f>IFERROR(VLOOKUP(G67,男子登録②!$P$2:$V$101,4,FALSE),"0")</f>
        <v>0</v>
      </c>
      <c r="I67" s="65">
        <f t="shared" si="2"/>
        <v>0</v>
      </c>
      <c r="J67" s="66" t="str">
        <f>IFERROR(VLOOKUP(G67,男子登録②!$P$2:$V$101,5,FALSE),"0")</f>
        <v>0</v>
      </c>
      <c r="K67" s="66" t="str">
        <f>IFERROR(VLOOKUP(G67,男子登録②!$P$2:$V$101,7,FALSE),"0")</f>
        <v>0</v>
      </c>
      <c r="L67" s="65">
        <v>1</v>
      </c>
      <c r="M67" s="65" t="str">
        <f>IFERROR(VLOOKUP(G67,男子登録②!$P$2:$V$101,3,FALSE),"0")</f>
        <v>0</v>
      </c>
      <c r="N67" s="65" t="str">
        <f>IFERROR(VLOOKUP(G67,男子登録②!$P$2:$V$101,6,FALSE),"0")</f>
        <v>0</v>
      </c>
      <c r="O67" s="125"/>
      <c r="P67" s="67" t="s">
        <v>213</v>
      </c>
      <c r="Q67" s="125"/>
      <c r="R67" s="65" t="str">
        <f>IFERROR(VLOOKUP(A67,出場種目!$C$3:$D$66,2,FALSE),"0")</f>
        <v>0</v>
      </c>
      <c r="S67" s="65">
        <f>入力シート③!D71</f>
        <v>0</v>
      </c>
      <c r="T67" s="67">
        <v>0</v>
      </c>
      <c r="U67" s="67">
        <v>2</v>
      </c>
      <c r="V67" s="65">
        <f>入力シート③!$B$1</f>
        <v>0</v>
      </c>
    </row>
    <row r="68" spans="1:22" s="65" customFormat="1" ht="13" customHeight="1">
      <c r="A68" s="65">
        <f>入力シート③!C72</f>
        <v>0</v>
      </c>
      <c r="B68" s="65" t="str">
        <f t="shared" si="0"/>
        <v>0</v>
      </c>
      <c r="C68" s="65" t="str">
        <f>IFERROR(VLOOKUP(入力シート③!$B$1,所属!$B$2:$C$56,2,FALSE),"0")</f>
        <v>0</v>
      </c>
      <c r="D68" s="125"/>
      <c r="E68" s="125"/>
      <c r="F68" s="65" t="str">
        <f>入力シート③!$A72</f>
        <v/>
      </c>
      <c r="G68" s="65">
        <f>入力シート③!B72</f>
        <v>0</v>
      </c>
      <c r="H68" s="66" t="str">
        <f>IFERROR(VLOOKUP(G68,男子登録②!$P$2:$V$101,4,FALSE),"0")</f>
        <v>0</v>
      </c>
      <c r="I68" s="65">
        <f t="shared" si="2"/>
        <v>0</v>
      </c>
      <c r="J68" s="66" t="str">
        <f>IFERROR(VLOOKUP(G68,男子登録②!$P$2:$V$101,5,FALSE),"0")</f>
        <v>0</v>
      </c>
      <c r="K68" s="66" t="str">
        <f>IFERROR(VLOOKUP(G68,男子登録②!$P$2:$V$101,7,FALSE),"0")</f>
        <v>0</v>
      </c>
      <c r="L68" s="65">
        <v>1</v>
      </c>
      <c r="M68" s="65" t="str">
        <f>IFERROR(VLOOKUP(G68,男子登録②!$P$2:$V$101,3,FALSE),"0")</f>
        <v>0</v>
      </c>
      <c r="N68" s="65" t="str">
        <f>IFERROR(VLOOKUP(G68,男子登録②!$P$2:$V$101,6,FALSE),"0")</f>
        <v>0</v>
      </c>
      <c r="O68" s="125"/>
      <c r="P68" s="67" t="s">
        <v>213</v>
      </c>
      <c r="Q68" s="125"/>
      <c r="R68" s="65" t="str">
        <f>IFERROR(VLOOKUP(A68,出場種目!$C$3:$D$66,2,FALSE),"0")</f>
        <v>0</v>
      </c>
      <c r="S68" s="65">
        <f>入力シート③!D72</f>
        <v>0</v>
      </c>
      <c r="T68" s="67">
        <v>0</v>
      </c>
      <c r="U68" s="67">
        <v>2</v>
      </c>
      <c r="V68" s="65">
        <f>入力シート③!$B$1</f>
        <v>0</v>
      </c>
    </row>
    <row r="69" spans="1:22" s="65" customFormat="1" ht="13" customHeight="1">
      <c r="A69" s="65">
        <f>入力シート③!C73</f>
        <v>0</v>
      </c>
      <c r="B69" s="65" t="str">
        <f t="shared" ref="B69:B132" si="3">IFERROR(100000*L69+F69,"0")</f>
        <v>0</v>
      </c>
      <c r="C69" s="65" t="str">
        <f>IFERROR(VLOOKUP(入力シート③!$B$1,所属!$B$2:$C$56,2,FALSE),"0")</f>
        <v>0</v>
      </c>
      <c r="D69" s="125"/>
      <c r="E69" s="125"/>
      <c r="F69" s="65" t="str">
        <f>入力シート③!$A73</f>
        <v/>
      </c>
      <c r="G69" s="65">
        <f>入力シート③!B73</f>
        <v>0</v>
      </c>
      <c r="H69" s="66" t="str">
        <f>IFERROR(VLOOKUP(G69,男子登録②!$P$2:$V$101,4,FALSE),"0")</f>
        <v>0</v>
      </c>
      <c r="I69" s="65">
        <f t="shared" si="2"/>
        <v>0</v>
      </c>
      <c r="J69" s="66" t="str">
        <f>IFERROR(VLOOKUP(G69,男子登録②!$P$2:$V$101,5,FALSE),"0")</f>
        <v>0</v>
      </c>
      <c r="K69" s="66" t="str">
        <f>IFERROR(VLOOKUP(G69,男子登録②!$P$2:$V$101,7,FALSE),"0")</f>
        <v>0</v>
      </c>
      <c r="L69" s="65">
        <v>1</v>
      </c>
      <c r="M69" s="65" t="str">
        <f>IFERROR(VLOOKUP(G69,男子登録②!$P$2:$V$101,3,FALSE),"0")</f>
        <v>0</v>
      </c>
      <c r="N69" s="65" t="str">
        <f>IFERROR(VLOOKUP(G69,男子登録②!$P$2:$V$101,6,FALSE),"0")</f>
        <v>0</v>
      </c>
      <c r="O69" s="125"/>
      <c r="P69" s="67" t="s">
        <v>213</v>
      </c>
      <c r="Q69" s="125"/>
      <c r="R69" s="65" t="str">
        <f>IFERROR(VLOOKUP(A69,出場種目!$C$3:$D$66,2,FALSE),"0")</f>
        <v>0</v>
      </c>
      <c r="S69" s="65">
        <f>入力シート③!D73</f>
        <v>0</v>
      </c>
      <c r="T69" s="67">
        <v>0</v>
      </c>
      <c r="U69" s="67">
        <v>2</v>
      </c>
      <c r="V69" s="65">
        <f>入力シート③!$B$1</f>
        <v>0</v>
      </c>
    </row>
    <row r="70" spans="1:22" s="65" customFormat="1" ht="13" customHeight="1">
      <c r="A70" s="65">
        <f>入力シート③!C74</f>
        <v>0</v>
      </c>
      <c r="B70" s="65" t="str">
        <f t="shared" si="3"/>
        <v>0</v>
      </c>
      <c r="C70" s="65" t="str">
        <f>IFERROR(VLOOKUP(入力シート③!$B$1,所属!$B$2:$C$56,2,FALSE),"0")</f>
        <v>0</v>
      </c>
      <c r="D70" s="125"/>
      <c r="E70" s="125"/>
      <c r="F70" s="65" t="str">
        <f>入力シート③!$A74</f>
        <v/>
      </c>
      <c r="G70" s="65">
        <f>入力シート③!B74</f>
        <v>0</v>
      </c>
      <c r="H70" s="66" t="str">
        <f>IFERROR(VLOOKUP(G70,男子登録②!$P$2:$V$101,4,FALSE),"0")</f>
        <v>0</v>
      </c>
      <c r="I70" s="65">
        <f t="shared" si="2"/>
        <v>0</v>
      </c>
      <c r="J70" s="66" t="str">
        <f>IFERROR(VLOOKUP(G70,男子登録②!$P$2:$V$101,5,FALSE),"0")</f>
        <v>0</v>
      </c>
      <c r="K70" s="66" t="str">
        <f>IFERROR(VLOOKUP(G70,男子登録②!$P$2:$V$101,7,FALSE),"0")</f>
        <v>0</v>
      </c>
      <c r="L70" s="65">
        <v>1</v>
      </c>
      <c r="M70" s="65" t="str">
        <f>IFERROR(VLOOKUP(G70,男子登録②!$P$2:$V$101,3,FALSE),"0")</f>
        <v>0</v>
      </c>
      <c r="N70" s="65" t="str">
        <f>IFERROR(VLOOKUP(G70,男子登録②!$P$2:$V$101,6,FALSE),"0")</f>
        <v>0</v>
      </c>
      <c r="O70" s="125"/>
      <c r="P70" s="67" t="s">
        <v>213</v>
      </c>
      <c r="Q70" s="125"/>
      <c r="R70" s="65" t="str">
        <f>IFERROR(VLOOKUP(A70,出場種目!$C$3:$D$66,2,FALSE),"0")</f>
        <v>0</v>
      </c>
      <c r="S70" s="65">
        <f>入力シート③!D74</f>
        <v>0</v>
      </c>
      <c r="T70" s="67">
        <v>0</v>
      </c>
      <c r="U70" s="67">
        <v>2</v>
      </c>
      <c r="V70" s="65">
        <f>入力シート③!$B$1</f>
        <v>0</v>
      </c>
    </row>
    <row r="71" spans="1:22" s="65" customFormat="1" ht="13" customHeight="1">
      <c r="A71" s="65">
        <f>入力シート③!C75</f>
        <v>0</v>
      </c>
      <c r="B71" s="65" t="str">
        <f t="shared" si="3"/>
        <v>0</v>
      </c>
      <c r="C71" s="65" t="str">
        <f>IFERROR(VLOOKUP(入力シート③!$B$1,所属!$B$2:$C$56,2,FALSE),"0")</f>
        <v>0</v>
      </c>
      <c r="D71" s="125"/>
      <c r="E71" s="125"/>
      <c r="F71" s="65" t="str">
        <f>入力シート③!$A75</f>
        <v/>
      </c>
      <c r="G71" s="65">
        <f>入力シート③!B75</f>
        <v>0</v>
      </c>
      <c r="H71" s="66" t="str">
        <f>IFERROR(VLOOKUP(G71,男子登録②!$P$2:$V$101,4,FALSE),"0")</f>
        <v>0</v>
      </c>
      <c r="I71" s="65">
        <f t="shared" ref="I71:I109" si="4">G71</f>
        <v>0</v>
      </c>
      <c r="J71" s="66" t="str">
        <f>IFERROR(VLOOKUP(G71,男子登録②!$P$2:$V$101,5,FALSE),"0")</f>
        <v>0</v>
      </c>
      <c r="K71" s="66" t="str">
        <f>IFERROR(VLOOKUP(G71,男子登録②!$P$2:$V$101,7,FALSE),"0")</f>
        <v>0</v>
      </c>
      <c r="L71" s="65">
        <v>1</v>
      </c>
      <c r="M71" s="65" t="str">
        <f>IFERROR(VLOOKUP(G71,男子登録②!$P$2:$V$101,3,FALSE),"0")</f>
        <v>0</v>
      </c>
      <c r="N71" s="65" t="str">
        <f>IFERROR(VLOOKUP(G71,男子登録②!$P$2:$V$101,6,FALSE),"0")</f>
        <v>0</v>
      </c>
      <c r="O71" s="125"/>
      <c r="P71" s="67" t="s">
        <v>213</v>
      </c>
      <c r="Q71" s="125"/>
      <c r="R71" s="65" t="str">
        <f>IFERROR(VLOOKUP(A71,出場種目!$C$3:$D$66,2,FALSE),"0")</f>
        <v>0</v>
      </c>
      <c r="S71" s="65">
        <f>入力シート③!D75</f>
        <v>0</v>
      </c>
      <c r="T71" s="67">
        <v>0</v>
      </c>
      <c r="U71" s="67">
        <v>2</v>
      </c>
      <c r="V71" s="65">
        <f>入力シート③!$B$1</f>
        <v>0</v>
      </c>
    </row>
    <row r="72" spans="1:22" s="65" customFormat="1" ht="13" customHeight="1">
      <c r="A72" s="65">
        <f>入力シート③!C76</f>
        <v>0</v>
      </c>
      <c r="B72" s="65" t="str">
        <f t="shared" si="3"/>
        <v>0</v>
      </c>
      <c r="C72" s="65" t="str">
        <f>IFERROR(VLOOKUP(入力シート③!$B$1,所属!$B$2:$C$56,2,FALSE),"0")</f>
        <v>0</v>
      </c>
      <c r="D72" s="125"/>
      <c r="E72" s="125"/>
      <c r="F72" s="65" t="str">
        <f>入力シート③!$A76</f>
        <v/>
      </c>
      <c r="G72" s="65">
        <f>入力シート③!B76</f>
        <v>0</v>
      </c>
      <c r="H72" s="66" t="str">
        <f>IFERROR(VLOOKUP(G72,男子登録②!$P$2:$V$101,4,FALSE),"0")</f>
        <v>0</v>
      </c>
      <c r="I72" s="65">
        <f t="shared" si="4"/>
        <v>0</v>
      </c>
      <c r="J72" s="66" t="str">
        <f>IFERROR(VLOOKUP(G72,男子登録②!$P$2:$V$101,5,FALSE),"0")</f>
        <v>0</v>
      </c>
      <c r="K72" s="66" t="str">
        <f>IFERROR(VLOOKUP(G72,男子登録②!$P$2:$V$101,7,FALSE),"0")</f>
        <v>0</v>
      </c>
      <c r="L72" s="65">
        <v>1</v>
      </c>
      <c r="M72" s="65" t="str">
        <f>IFERROR(VLOOKUP(G72,男子登録②!$P$2:$V$101,3,FALSE),"0")</f>
        <v>0</v>
      </c>
      <c r="N72" s="65" t="str">
        <f>IFERROR(VLOOKUP(G72,男子登録②!$P$2:$V$101,6,FALSE),"0")</f>
        <v>0</v>
      </c>
      <c r="O72" s="125"/>
      <c r="P72" s="67" t="s">
        <v>213</v>
      </c>
      <c r="Q72" s="125"/>
      <c r="R72" s="65" t="str">
        <f>IFERROR(VLOOKUP(A72,出場種目!$C$3:$D$66,2,FALSE),"0")</f>
        <v>0</v>
      </c>
      <c r="S72" s="65">
        <f>入力シート③!D76</f>
        <v>0</v>
      </c>
      <c r="T72" s="67">
        <v>0</v>
      </c>
      <c r="U72" s="67">
        <v>2</v>
      </c>
      <c r="V72" s="65">
        <f>入力シート③!$B$1</f>
        <v>0</v>
      </c>
    </row>
    <row r="73" spans="1:22" s="65" customFormat="1" ht="13" customHeight="1">
      <c r="A73" s="65">
        <f>入力シート③!C77</f>
        <v>0</v>
      </c>
      <c r="B73" s="65" t="str">
        <f t="shared" si="3"/>
        <v>0</v>
      </c>
      <c r="C73" s="65" t="str">
        <f>IFERROR(VLOOKUP(入力シート③!$B$1,所属!$B$2:$C$56,2,FALSE),"0")</f>
        <v>0</v>
      </c>
      <c r="D73" s="125"/>
      <c r="E73" s="125"/>
      <c r="F73" s="65" t="str">
        <f>入力シート③!$A77</f>
        <v/>
      </c>
      <c r="G73" s="65">
        <f>入力シート③!B77</f>
        <v>0</v>
      </c>
      <c r="H73" s="66" t="str">
        <f>IFERROR(VLOOKUP(G73,男子登録②!$P$2:$V$101,4,FALSE),"0")</f>
        <v>0</v>
      </c>
      <c r="I73" s="65">
        <f t="shared" si="4"/>
        <v>0</v>
      </c>
      <c r="J73" s="66" t="str">
        <f>IFERROR(VLOOKUP(G73,男子登録②!$P$2:$V$101,5,FALSE),"0")</f>
        <v>0</v>
      </c>
      <c r="K73" s="66" t="str">
        <f>IFERROR(VLOOKUP(G73,男子登録②!$P$2:$V$101,7,FALSE),"0")</f>
        <v>0</v>
      </c>
      <c r="L73" s="65">
        <v>1</v>
      </c>
      <c r="M73" s="65" t="str">
        <f>IFERROR(VLOOKUP(G73,男子登録②!$P$2:$V$101,3,FALSE),"0")</f>
        <v>0</v>
      </c>
      <c r="N73" s="65" t="str">
        <f>IFERROR(VLOOKUP(G73,男子登録②!$P$2:$V$101,6,FALSE),"0")</f>
        <v>0</v>
      </c>
      <c r="O73" s="125"/>
      <c r="P73" s="67" t="s">
        <v>213</v>
      </c>
      <c r="Q73" s="125"/>
      <c r="R73" s="65" t="str">
        <f>IFERROR(VLOOKUP(A73,出場種目!$C$3:$D$66,2,FALSE),"0")</f>
        <v>0</v>
      </c>
      <c r="S73" s="65">
        <f>入力シート③!D77</f>
        <v>0</v>
      </c>
      <c r="T73" s="67">
        <v>0</v>
      </c>
      <c r="U73" s="67">
        <v>2</v>
      </c>
      <c r="V73" s="65">
        <f>入力シート③!$B$1</f>
        <v>0</v>
      </c>
    </row>
    <row r="74" spans="1:22" s="65" customFormat="1" ht="13" customHeight="1">
      <c r="A74" s="65">
        <f>入力シート③!C78</f>
        <v>0</v>
      </c>
      <c r="B74" s="65" t="str">
        <f t="shared" si="3"/>
        <v>0</v>
      </c>
      <c r="C74" s="65" t="str">
        <f>IFERROR(VLOOKUP(入力シート③!$B$1,所属!$B$2:$C$56,2,FALSE),"0")</f>
        <v>0</v>
      </c>
      <c r="D74" s="125"/>
      <c r="E74" s="125"/>
      <c r="F74" s="65" t="str">
        <f>入力シート③!$A78</f>
        <v/>
      </c>
      <c r="G74" s="65">
        <f>入力シート③!B78</f>
        <v>0</v>
      </c>
      <c r="H74" s="66" t="str">
        <f>IFERROR(VLOOKUP(G74,男子登録②!$P$2:$V$101,4,FALSE),"0")</f>
        <v>0</v>
      </c>
      <c r="I74" s="65">
        <f t="shared" si="4"/>
        <v>0</v>
      </c>
      <c r="J74" s="66" t="str">
        <f>IFERROR(VLOOKUP(G74,男子登録②!$P$2:$V$101,5,FALSE),"0")</f>
        <v>0</v>
      </c>
      <c r="K74" s="66" t="str">
        <f>IFERROR(VLOOKUP(G74,男子登録②!$P$2:$V$101,7,FALSE),"0")</f>
        <v>0</v>
      </c>
      <c r="L74" s="65">
        <v>1</v>
      </c>
      <c r="M74" s="65" t="str">
        <f>IFERROR(VLOOKUP(G74,男子登録②!$P$2:$V$101,3,FALSE),"0")</f>
        <v>0</v>
      </c>
      <c r="N74" s="65" t="str">
        <f>IFERROR(VLOOKUP(G74,男子登録②!$P$2:$V$101,6,FALSE),"0")</f>
        <v>0</v>
      </c>
      <c r="O74" s="125"/>
      <c r="P74" s="67" t="s">
        <v>213</v>
      </c>
      <c r="Q74" s="125"/>
      <c r="R74" s="65" t="str">
        <f>IFERROR(VLOOKUP(A74,出場種目!$C$3:$D$66,2,FALSE),"0")</f>
        <v>0</v>
      </c>
      <c r="S74" s="65">
        <f>入力シート③!D78</f>
        <v>0</v>
      </c>
      <c r="T74" s="67">
        <v>0</v>
      </c>
      <c r="U74" s="67">
        <v>2</v>
      </c>
      <c r="V74" s="65">
        <f>入力シート③!$B$1</f>
        <v>0</v>
      </c>
    </row>
    <row r="75" spans="1:22" s="65" customFormat="1" ht="13" customHeight="1">
      <c r="A75" s="65">
        <f>入力シート③!C79</f>
        <v>0</v>
      </c>
      <c r="B75" s="65" t="str">
        <f t="shared" si="3"/>
        <v>0</v>
      </c>
      <c r="C75" s="65" t="str">
        <f>IFERROR(VLOOKUP(入力シート③!$B$1,所属!$B$2:$C$56,2,FALSE),"0")</f>
        <v>0</v>
      </c>
      <c r="D75" s="125"/>
      <c r="E75" s="125"/>
      <c r="F75" s="65" t="str">
        <f>入力シート③!$A79</f>
        <v/>
      </c>
      <c r="G75" s="65">
        <f>入力シート③!B79</f>
        <v>0</v>
      </c>
      <c r="H75" s="66" t="str">
        <f>IFERROR(VLOOKUP(G75,男子登録②!$P$2:$V$101,4,FALSE),"0")</f>
        <v>0</v>
      </c>
      <c r="I75" s="65">
        <f t="shared" si="4"/>
        <v>0</v>
      </c>
      <c r="J75" s="66" t="str">
        <f>IFERROR(VLOOKUP(G75,男子登録②!$P$2:$V$101,5,FALSE),"0")</f>
        <v>0</v>
      </c>
      <c r="K75" s="66" t="str">
        <f>IFERROR(VLOOKUP(G75,男子登録②!$P$2:$V$101,7,FALSE),"0")</f>
        <v>0</v>
      </c>
      <c r="L75" s="65">
        <v>1</v>
      </c>
      <c r="M75" s="65" t="str">
        <f>IFERROR(VLOOKUP(G75,男子登録②!$P$2:$V$101,3,FALSE),"0")</f>
        <v>0</v>
      </c>
      <c r="N75" s="65" t="str">
        <f>IFERROR(VLOOKUP(G75,男子登録②!$P$2:$V$101,6,FALSE),"0")</f>
        <v>0</v>
      </c>
      <c r="O75" s="125"/>
      <c r="P75" s="67" t="s">
        <v>213</v>
      </c>
      <c r="Q75" s="125"/>
      <c r="R75" s="65" t="str">
        <f>IFERROR(VLOOKUP(A75,出場種目!$C$3:$D$66,2,FALSE),"0")</f>
        <v>0</v>
      </c>
      <c r="S75" s="65">
        <f>入力シート③!D79</f>
        <v>0</v>
      </c>
      <c r="T75" s="67">
        <v>0</v>
      </c>
      <c r="U75" s="67">
        <v>2</v>
      </c>
      <c r="V75" s="65">
        <f>入力シート③!$B$1</f>
        <v>0</v>
      </c>
    </row>
    <row r="76" spans="1:22" s="65" customFormat="1" ht="13" customHeight="1">
      <c r="A76" s="65">
        <f>入力シート③!C80</f>
        <v>0</v>
      </c>
      <c r="B76" s="65" t="str">
        <f t="shared" si="3"/>
        <v>0</v>
      </c>
      <c r="C76" s="65" t="str">
        <f>IFERROR(VLOOKUP(入力シート③!$B$1,所属!$B$2:$C$56,2,FALSE),"0")</f>
        <v>0</v>
      </c>
      <c r="D76" s="125"/>
      <c r="E76" s="125"/>
      <c r="F76" s="65" t="str">
        <f>入力シート③!$A80</f>
        <v/>
      </c>
      <c r="G76" s="65">
        <f>入力シート③!B80</f>
        <v>0</v>
      </c>
      <c r="H76" s="66" t="str">
        <f>IFERROR(VLOOKUP(G76,男子登録②!$P$2:$V$101,4,FALSE),"0")</f>
        <v>0</v>
      </c>
      <c r="I76" s="65">
        <f t="shared" si="4"/>
        <v>0</v>
      </c>
      <c r="J76" s="66" t="str">
        <f>IFERROR(VLOOKUP(G76,男子登録②!$P$2:$V$101,5,FALSE),"0")</f>
        <v>0</v>
      </c>
      <c r="K76" s="66" t="str">
        <f>IFERROR(VLOOKUP(G76,男子登録②!$P$2:$V$101,7,FALSE),"0")</f>
        <v>0</v>
      </c>
      <c r="L76" s="65">
        <v>1</v>
      </c>
      <c r="M76" s="65" t="str">
        <f>IFERROR(VLOOKUP(G76,男子登録②!$P$2:$V$101,3,FALSE),"0")</f>
        <v>0</v>
      </c>
      <c r="N76" s="65" t="str">
        <f>IFERROR(VLOOKUP(G76,男子登録②!$P$2:$V$101,6,FALSE),"0")</f>
        <v>0</v>
      </c>
      <c r="O76" s="125"/>
      <c r="P76" s="67" t="s">
        <v>213</v>
      </c>
      <c r="Q76" s="125"/>
      <c r="R76" s="65" t="str">
        <f>IFERROR(VLOOKUP(A76,出場種目!$C$3:$D$66,2,FALSE),"0")</f>
        <v>0</v>
      </c>
      <c r="S76" s="65">
        <f>入力シート③!D80</f>
        <v>0</v>
      </c>
      <c r="T76" s="67">
        <v>0</v>
      </c>
      <c r="U76" s="67">
        <v>2</v>
      </c>
      <c r="V76" s="65">
        <f>入力シート③!$B$1</f>
        <v>0</v>
      </c>
    </row>
    <row r="77" spans="1:22" s="65" customFormat="1" ht="13" customHeight="1">
      <c r="A77" s="65">
        <f>入力シート③!C81</f>
        <v>0</v>
      </c>
      <c r="B77" s="65" t="str">
        <f t="shared" si="3"/>
        <v>0</v>
      </c>
      <c r="C77" s="65" t="str">
        <f>IFERROR(VLOOKUP(入力シート③!$B$1,所属!$B$2:$C$56,2,FALSE),"0")</f>
        <v>0</v>
      </c>
      <c r="D77" s="125"/>
      <c r="E77" s="125"/>
      <c r="F77" s="65" t="str">
        <f>入力シート③!$A81</f>
        <v/>
      </c>
      <c r="G77" s="65">
        <f>入力シート③!B81</f>
        <v>0</v>
      </c>
      <c r="H77" s="66" t="str">
        <f>IFERROR(VLOOKUP(G77,男子登録②!$P$2:$V$101,4,FALSE),"0")</f>
        <v>0</v>
      </c>
      <c r="I77" s="65">
        <f t="shared" si="4"/>
        <v>0</v>
      </c>
      <c r="J77" s="66" t="str">
        <f>IFERROR(VLOOKUP(G77,男子登録②!$P$2:$V$101,5,FALSE),"0")</f>
        <v>0</v>
      </c>
      <c r="K77" s="66" t="str">
        <f>IFERROR(VLOOKUP(G77,男子登録②!$P$2:$V$101,7,FALSE),"0")</f>
        <v>0</v>
      </c>
      <c r="L77" s="65">
        <v>1</v>
      </c>
      <c r="M77" s="65" t="str">
        <f>IFERROR(VLOOKUP(G77,男子登録②!$P$2:$V$101,3,FALSE),"0")</f>
        <v>0</v>
      </c>
      <c r="N77" s="65" t="str">
        <f>IFERROR(VLOOKUP(G77,男子登録②!$P$2:$V$101,6,FALSE),"0")</f>
        <v>0</v>
      </c>
      <c r="O77" s="125"/>
      <c r="P77" s="67" t="s">
        <v>213</v>
      </c>
      <c r="Q77" s="125"/>
      <c r="R77" s="65" t="str">
        <f>IFERROR(VLOOKUP(A77,出場種目!$C$3:$D$66,2,FALSE),"0")</f>
        <v>0</v>
      </c>
      <c r="S77" s="65">
        <f>入力シート③!D81</f>
        <v>0</v>
      </c>
      <c r="T77" s="67">
        <v>0</v>
      </c>
      <c r="U77" s="67">
        <v>2</v>
      </c>
      <c r="V77" s="65">
        <f>入力シート③!$B$1</f>
        <v>0</v>
      </c>
    </row>
    <row r="78" spans="1:22" s="65" customFormat="1" ht="13" customHeight="1">
      <c r="A78" s="65">
        <f>入力シート③!C82</f>
        <v>0</v>
      </c>
      <c r="B78" s="65" t="str">
        <f t="shared" si="3"/>
        <v>0</v>
      </c>
      <c r="C78" s="65" t="str">
        <f>IFERROR(VLOOKUP(入力シート③!$B$1,所属!$B$2:$C$56,2,FALSE),"0")</f>
        <v>0</v>
      </c>
      <c r="D78" s="125"/>
      <c r="E78" s="125"/>
      <c r="F78" s="65" t="str">
        <f>入力シート③!$A82</f>
        <v/>
      </c>
      <c r="G78" s="65">
        <f>入力シート③!B82</f>
        <v>0</v>
      </c>
      <c r="H78" s="66" t="str">
        <f>IFERROR(VLOOKUP(G78,男子登録②!$P$2:$V$101,4,FALSE),"0")</f>
        <v>0</v>
      </c>
      <c r="I78" s="65">
        <f t="shared" si="4"/>
        <v>0</v>
      </c>
      <c r="J78" s="66" t="str">
        <f>IFERROR(VLOOKUP(G78,男子登録②!$P$2:$V$101,5,FALSE),"0")</f>
        <v>0</v>
      </c>
      <c r="K78" s="66" t="str">
        <f>IFERROR(VLOOKUP(G78,男子登録②!$P$2:$V$101,7,FALSE),"0")</f>
        <v>0</v>
      </c>
      <c r="L78" s="65">
        <v>1</v>
      </c>
      <c r="M78" s="65" t="str">
        <f>IFERROR(VLOOKUP(G78,男子登録②!$P$2:$V$101,3,FALSE),"0")</f>
        <v>0</v>
      </c>
      <c r="N78" s="65" t="str">
        <f>IFERROR(VLOOKUP(G78,男子登録②!$P$2:$V$101,6,FALSE),"0")</f>
        <v>0</v>
      </c>
      <c r="O78" s="125"/>
      <c r="P78" s="67" t="s">
        <v>213</v>
      </c>
      <c r="Q78" s="125"/>
      <c r="R78" s="65" t="str">
        <f>IFERROR(VLOOKUP(A78,出場種目!$C$3:$D$66,2,FALSE),"0")</f>
        <v>0</v>
      </c>
      <c r="S78" s="65">
        <f>入力シート③!D82</f>
        <v>0</v>
      </c>
      <c r="T78" s="67">
        <v>0</v>
      </c>
      <c r="U78" s="67">
        <v>2</v>
      </c>
      <c r="V78" s="65">
        <f>入力シート③!$B$1</f>
        <v>0</v>
      </c>
    </row>
    <row r="79" spans="1:22" s="65" customFormat="1" ht="13" customHeight="1">
      <c r="A79" s="65">
        <f>入力シート③!C83</f>
        <v>0</v>
      </c>
      <c r="B79" s="65" t="str">
        <f t="shared" si="3"/>
        <v>0</v>
      </c>
      <c r="C79" s="65" t="str">
        <f>IFERROR(VLOOKUP(入力シート③!$B$1,所属!$B$2:$C$56,2,FALSE),"0")</f>
        <v>0</v>
      </c>
      <c r="D79" s="125"/>
      <c r="E79" s="125"/>
      <c r="F79" s="65" t="str">
        <f>入力シート③!$A83</f>
        <v/>
      </c>
      <c r="G79" s="65">
        <f>入力シート③!B83</f>
        <v>0</v>
      </c>
      <c r="H79" s="66" t="str">
        <f>IFERROR(VLOOKUP(G79,男子登録②!$P$2:$V$101,4,FALSE),"0")</f>
        <v>0</v>
      </c>
      <c r="I79" s="65">
        <f t="shared" si="4"/>
        <v>0</v>
      </c>
      <c r="J79" s="66" t="str">
        <f>IFERROR(VLOOKUP(G79,男子登録②!$P$2:$V$101,5,FALSE),"0")</f>
        <v>0</v>
      </c>
      <c r="K79" s="66" t="str">
        <f>IFERROR(VLOOKUP(G79,男子登録②!$P$2:$V$101,7,FALSE),"0")</f>
        <v>0</v>
      </c>
      <c r="L79" s="65">
        <v>1</v>
      </c>
      <c r="M79" s="65" t="str">
        <f>IFERROR(VLOOKUP(G79,男子登録②!$P$2:$V$101,3,FALSE),"0")</f>
        <v>0</v>
      </c>
      <c r="N79" s="65" t="str">
        <f>IFERROR(VLOOKUP(G79,男子登録②!$P$2:$V$101,6,FALSE),"0")</f>
        <v>0</v>
      </c>
      <c r="O79" s="125"/>
      <c r="P79" s="67" t="s">
        <v>213</v>
      </c>
      <c r="Q79" s="125"/>
      <c r="R79" s="65" t="str">
        <f>IFERROR(VLOOKUP(A79,出場種目!$C$3:$D$66,2,FALSE),"0")</f>
        <v>0</v>
      </c>
      <c r="S79" s="65">
        <f>入力シート③!D83</f>
        <v>0</v>
      </c>
      <c r="T79" s="67">
        <v>0</v>
      </c>
      <c r="U79" s="67">
        <v>2</v>
      </c>
      <c r="V79" s="65">
        <f>入力シート③!$B$1</f>
        <v>0</v>
      </c>
    </row>
    <row r="80" spans="1:22" s="65" customFormat="1" ht="13" customHeight="1">
      <c r="A80" s="65">
        <f>入力シート③!C84</f>
        <v>0</v>
      </c>
      <c r="B80" s="65" t="str">
        <f t="shared" si="3"/>
        <v>0</v>
      </c>
      <c r="C80" s="65" t="str">
        <f>IFERROR(VLOOKUP(入力シート③!$B$1,所属!$B$2:$C$56,2,FALSE),"0")</f>
        <v>0</v>
      </c>
      <c r="D80" s="125"/>
      <c r="E80" s="125"/>
      <c r="F80" s="65" t="str">
        <f>入力シート③!$A84</f>
        <v/>
      </c>
      <c r="G80" s="65">
        <f>入力シート③!B84</f>
        <v>0</v>
      </c>
      <c r="H80" s="66" t="str">
        <f>IFERROR(VLOOKUP(G80,男子登録②!$P$2:$V$101,4,FALSE),"0")</f>
        <v>0</v>
      </c>
      <c r="I80" s="65">
        <f t="shared" si="4"/>
        <v>0</v>
      </c>
      <c r="J80" s="66" t="str">
        <f>IFERROR(VLOOKUP(G80,男子登録②!$P$2:$V$101,5,FALSE),"0")</f>
        <v>0</v>
      </c>
      <c r="K80" s="66" t="str">
        <f>IFERROR(VLOOKUP(G80,男子登録②!$P$2:$V$101,7,FALSE),"0")</f>
        <v>0</v>
      </c>
      <c r="L80" s="65">
        <v>1</v>
      </c>
      <c r="M80" s="65" t="str">
        <f>IFERROR(VLOOKUP(G80,男子登録②!$P$2:$V$101,3,FALSE),"0")</f>
        <v>0</v>
      </c>
      <c r="N80" s="65" t="str">
        <f>IFERROR(VLOOKUP(G80,男子登録②!$P$2:$V$101,6,FALSE),"0")</f>
        <v>0</v>
      </c>
      <c r="O80" s="125"/>
      <c r="P80" s="67" t="s">
        <v>213</v>
      </c>
      <c r="Q80" s="125"/>
      <c r="R80" s="65" t="str">
        <f>IFERROR(VLOOKUP(A80,出場種目!$C$3:$D$66,2,FALSE),"0")</f>
        <v>0</v>
      </c>
      <c r="S80" s="65">
        <f>入力シート③!D84</f>
        <v>0</v>
      </c>
      <c r="T80" s="67">
        <v>0</v>
      </c>
      <c r="U80" s="67">
        <v>2</v>
      </c>
      <c r="V80" s="65">
        <f>入力シート③!$B$1</f>
        <v>0</v>
      </c>
    </row>
    <row r="81" spans="1:22" s="65" customFormat="1" ht="13" customHeight="1">
      <c r="A81" s="65">
        <f>入力シート③!C85</f>
        <v>0</v>
      </c>
      <c r="B81" s="65" t="str">
        <f t="shared" si="3"/>
        <v>0</v>
      </c>
      <c r="C81" s="65" t="str">
        <f>IFERROR(VLOOKUP(入力シート③!$B$1,所属!$B$2:$C$56,2,FALSE),"0")</f>
        <v>0</v>
      </c>
      <c r="D81" s="125"/>
      <c r="E81" s="125"/>
      <c r="F81" s="65" t="str">
        <f>入力シート③!$A85</f>
        <v/>
      </c>
      <c r="G81" s="65">
        <f>入力シート③!B85</f>
        <v>0</v>
      </c>
      <c r="H81" s="66" t="str">
        <f>IFERROR(VLOOKUP(G81,男子登録②!$P$2:$V$101,4,FALSE),"0")</f>
        <v>0</v>
      </c>
      <c r="I81" s="65">
        <f t="shared" si="4"/>
        <v>0</v>
      </c>
      <c r="J81" s="66" t="str">
        <f>IFERROR(VLOOKUP(G81,男子登録②!$P$2:$V$101,5,FALSE),"0")</f>
        <v>0</v>
      </c>
      <c r="K81" s="66" t="str">
        <f>IFERROR(VLOOKUP(G81,男子登録②!$P$2:$V$101,7,FALSE),"0")</f>
        <v>0</v>
      </c>
      <c r="L81" s="65">
        <v>1</v>
      </c>
      <c r="M81" s="65" t="str">
        <f>IFERROR(VLOOKUP(G81,男子登録②!$P$2:$V$101,3,FALSE),"0")</f>
        <v>0</v>
      </c>
      <c r="N81" s="65" t="str">
        <f>IFERROR(VLOOKUP(G81,男子登録②!$P$2:$V$101,6,FALSE),"0")</f>
        <v>0</v>
      </c>
      <c r="O81" s="125"/>
      <c r="P81" s="67" t="s">
        <v>213</v>
      </c>
      <c r="Q81" s="125"/>
      <c r="R81" s="65" t="str">
        <f>IFERROR(VLOOKUP(A81,出場種目!$C$3:$D$66,2,FALSE),"0")</f>
        <v>0</v>
      </c>
      <c r="S81" s="65">
        <f>入力シート③!D85</f>
        <v>0</v>
      </c>
      <c r="T81" s="67">
        <v>0</v>
      </c>
      <c r="U81" s="67">
        <v>2</v>
      </c>
      <c r="V81" s="65">
        <f>入力シート③!$B$1</f>
        <v>0</v>
      </c>
    </row>
    <row r="82" spans="1:22" s="65" customFormat="1" ht="13" customHeight="1">
      <c r="A82" s="65">
        <f>入力シート③!C86</f>
        <v>0</v>
      </c>
      <c r="B82" s="65" t="str">
        <f t="shared" si="3"/>
        <v>0</v>
      </c>
      <c r="C82" s="65" t="str">
        <f>IFERROR(VLOOKUP(入力シート③!$B$1,所属!$B$2:$C$56,2,FALSE),"0")</f>
        <v>0</v>
      </c>
      <c r="D82" s="125"/>
      <c r="E82" s="125"/>
      <c r="F82" s="65" t="str">
        <f>入力シート③!$A86</f>
        <v/>
      </c>
      <c r="G82" s="65">
        <f>入力シート③!B86</f>
        <v>0</v>
      </c>
      <c r="H82" s="66" t="str">
        <f>IFERROR(VLOOKUP(G82,男子登録②!$P$2:$V$101,4,FALSE),"0")</f>
        <v>0</v>
      </c>
      <c r="I82" s="65">
        <f t="shared" si="4"/>
        <v>0</v>
      </c>
      <c r="J82" s="66" t="str">
        <f>IFERROR(VLOOKUP(G82,男子登録②!$P$2:$V$101,5,FALSE),"0")</f>
        <v>0</v>
      </c>
      <c r="K82" s="66" t="str">
        <f>IFERROR(VLOOKUP(G82,男子登録②!$P$2:$V$101,7,FALSE),"0")</f>
        <v>0</v>
      </c>
      <c r="L82" s="65">
        <v>1</v>
      </c>
      <c r="M82" s="65" t="str">
        <f>IFERROR(VLOOKUP(G82,男子登録②!$P$2:$V$101,3,FALSE),"0")</f>
        <v>0</v>
      </c>
      <c r="N82" s="65" t="str">
        <f>IFERROR(VLOOKUP(G82,男子登録②!$P$2:$V$101,6,FALSE),"0")</f>
        <v>0</v>
      </c>
      <c r="O82" s="125"/>
      <c r="P82" s="67" t="s">
        <v>213</v>
      </c>
      <c r="Q82" s="125"/>
      <c r="R82" s="65" t="str">
        <f>IFERROR(VLOOKUP(A82,出場種目!$C$3:$D$66,2,FALSE),"0")</f>
        <v>0</v>
      </c>
      <c r="S82" s="65">
        <f>入力シート③!D86</f>
        <v>0</v>
      </c>
      <c r="T82" s="67">
        <v>0</v>
      </c>
      <c r="U82" s="67">
        <v>2</v>
      </c>
      <c r="V82" s="65">
        <f>入力シート③!$B$1</f>
        <v>0</v>
      </c>
    </row>
    <row r="83" spans="1:22" s="65" customFormat="1" ht="13" customHeight="1">
      <c r="A83" s="65">
        <f>入力シート③!C87</f>
        <v>0</v>
      </c>
      <c r="B83" s="65" t="str">
        <f t="shared" si="3"/>
        <v>0</v>
      </c>
      <c r="C83" s="65" t="str">
        <f>IFERROR(VLOOKUP(入力シート③!$B$1,所属!$B$2:$C$56,2,FALSE),"0")</f>
        <v>0</v>
      </c>
      <c r="D83" s="125"/>
      <c r="E83" s="125"/>
      <c r="F83" s="65" t="str">
        <f>入力シート③!$A87</f>
        <v/>
      </c>
      <c r="G83" s="65">
        <f>入力シート③!B87</f>
        <v>0</v>
      </c>
      <c r="H83" s="66" t="str">
        <f>IFERROR(VLOOKUP(G83,男子登録②!$P$2:$V$101,4,FALSE),"0")</f>
        <v>0</v>
      </c>
      <c r="I83" s="65">
        <f t="shared" si="4"/>
        <v>0</v>
      </c>
      <c r="J83" s="66" t="str">
        <f>IFERROR(VLOOKUP(G83,男子登録②!$P$2:$V$101,5,FALSE),"0")</f>
        <v>0</v>
      </c>
      <c r="K83" s="66" t="str">
        <f>IFERROR(VLOOKUP(G83,男子登録②!$P$2:$V$101,7,FALSE),"0")</f>
        <v>0</v>
      </c>
      <c r="L83" s="65">
        <v>1</v>
      </c>
      <c r="M83" s="65" t="str">
        <f>IFERROR(VLOOKUP(G83,男子登録②!$P$2:$V$101,3,FALSE),"0")</f>
        <v>0</v>
      </c>
      <c r="N83" s="65" t="str">
        <f>IFERROR(VLOOKUP(G83,男子登録②!$P$2:$V$101,6,FALSE),"0")</f>
        <v>0</v>
      </c>
      <c r="O83" s="125"/>
      <c r="P83" s="67" t="s">
        <v>213</v>
      </c>
      <c r="Q83" s="125"/>
      <c r="R83" s="65" t="str">
        <f>IFERROR(VLOOKUP(A83,出場種目!$C$3:$D$66,2,FALSE),"0")</f>
        <v>0</v>
      </c>
      <c r="S83" s="65">
        <f>入力シート③!D87</f>
        <v>0</v>
      </c>
      <c r="T83" s="67">
        <v>0</v>
      </c>
      <c r="U83" s="67">
        <v>2</v>
      </c>
      <c r="V83" s="65">
        <f>入力シート③!$B$1</f>
        <v>0</v>
      </c>
    </row>
    <row r="84" spans="1:22" s="65" customFormat="1" ht="13" customHeight="1">
      <c r="A84" s="65">
        <f>入力シート③!C88</f>
        <v>0</v>
      </c>
      <c r="B84" s="65" t="str">
        <f t="shared" si="3"/>
        <v>0</v>
      </c>
      <c r="C84" s="65" t="str">
        <f>IFERROR(VLOOKUP(入力シート③!$B$1,所属!$B$2:$C$56,2,FALSE),"0")</f>
        <v>0</v>
      </c>
      <c r="D84" s="125"/>
      <c r="E84" s="125"/>
      <c r="F84" s="65" t="str">
        <f>入力シート③!$A88</f>
        <v/>
      </c>
      <c r="G84" s="65">
        <f>入力シート③!B88</f>
        <v>0</v>
      </c>
      <c r="H84" s="66" t="str">
        <f>IFERROR(VLOOKUP(G84,男子登録②!$P$2:$V$101,4,FALSE),"0")</f>
        <v>0</v>
      </c>
      <c r="I84" s="65">
        <f t="shared" si="4"/>
        <v>0</v>
      </c>
      <c r="J84" s="66" t="str">
        <f>IFERROR(VLOOKUP(G84,男子登録②!$P$2:$V$101,5,FALSE),"0")</f>
        <v>0</v>
      </c>
      <c r="K84" s="66" t="str">
        <f>IFERROR(VLOOKUP(G84,男子登録②!$P$2:$V$101,7,FALSE),"0")</f>
        <v>0</v>
      </c>
      <c r="L84" s="65">
        <v>1</v>
      </c>
      <c r="M84" s="65" t="str">
        <f>IFERROR(VLOOKUP(G84,男子登録②!$P$2:$V$101,3,FALSE),"0")</f>
        <v>0</v>
      </c>
      <c r="N84" s="65" t="str">
        <f>IFERROR(VLOOKUP(G84,男子登録②!$P$2:$V$101,6,FALSE),"0")</f>
        <v>0</v>
      </c>
      <c r="O84" s="125"/>
      <c r="P84" s="67" t="s">
        <v>213</v>
      </c>
      <c r="Q84" s="125"/>
      <c r="R84" s="65" t="str">
        <f>IFERROR(VLOOKUP(A84,出場種目!$C$3:$D$66,2,FALSE),"0")</f>
        <v>0</v>
      </c>
      <c r="S84" s="65">
        <f>入力シート③!D88</f>
        <v>0</v>
      </c>
      <c r="T84" s="67">
        <v>0</v>
      </c>
      <c r="U84" s="67">
        <v>2</v>
      </c>
      <c r="V84" s="65">
        <f>入力シート③!$B$1</f>
        <v>0</v>
      </c>
    </row>
    <row r="85" spans="1:22" s="65" customFormat="1" ht="13" customHeight="1">
      <c r="A85" s="65">
        <f>入力シート③!C89</f>
        <v>0</v>
      </c>
      <c r="B85" s="65" t="str">
        <f t="shared" si="3"/>
        <v>0</v>
      </c>
      <c r="C85" s="65" t="str">
        <f>IFERROR(VLOOKUP(入力シート③!$B$1,所属!$B$2:$C$56,2,FALSE),"0")</f>
        <v>0</v>
      </c>
      <c r="D85" s="125"/>
      <c r="E85" s="125"/>
      <c r="F85" s="65" t="str">
        <f>入力シート③!$A89</f>
        <v/>
      </c>
      <c r="G85" s="65">
        <f>入力シート③!B89</f>
        <v>0</v>
      </c>
      <c r="H85" s="66" t="str">
        <f>IFERROR(VLOOKUP(G85,男子登録②!$P$2:$V$101,4,FALSE),"0")</f>
        <v>0</v>
      </c>
      <c r="I85" s="65">
        <f t="shared" si="4"/>
        <v>0</v>
      </c>
      <c r="J85" s="66" t="str">
        <f>IFERROR(VLOOKUP(G85,男子登録②!$P$2:$V$101,5,FALSE),"0")</f>
        <v>0</v>
      </c>
      <c r="K85" s="66" t="str">
        <f>IFERROR(VLOOKUP(G85,男子登録②!$P$2:$V$101,7,FALSE),"0")</f>
        <v>0</v>
      </c>
      <c r="L85" s="65">
        <v>1</v>
      </c>
      <c r="M85" s="65" t="str">
        <f>IFERROR(VLOOKUP(G85,男子登録②!$P$2:$V$101,3,FALSE),"0")</f>
        <v>0</v>
      </c>
      <c r="N85" s="65" t="str">
        <f>IFERROR(VLOOKUP(G85,男子登録②!$P$2:$V$101,6,FALSE),"0")</f>
        <v>0</v>
      </c>
      <c r="O85" s="125"/>
      <c r="P85" s="67" t="s">
        <v>213</v>
      </c>
      <c r="Q85" s="125"/>
      <c r="R85" s="65" t="str">
        <f>IFERROR(VLOOKUP(A85,出場種目!$C$3:$D$66,2,FALSE),"0")</f>
        <v>0</v>
      </c>
      <c r="S85" s="65">
        <f>入力シート③!D89</f>
        <v>0</v>
      </c>
      <c r="T85" s="67">
        <v>0</v>
      </c>
      <c r="U85" s="67">
        <v>2</v>
      </c>
      <c r="V85" s="65">
        <f>入力シート③!$B$1</f>
        <v>0</v>
      </c>
    </row>
    <row r="86" spans="1:22" s="65" customFormat="1" ht="13" customHeight="1">
      <c r="A86" s="65">
        <f>入力シート③!C90</f>
        <v>0</v>
      </c>
      <c r="B86" s="65" t="str">
        <f t="shared" si="3"/>
        <v>0</v>
      </c>
      <c r="C86" s="65" t="str">
        <f>IFERROR(VLOOKUP(入力シート③!$B$1,所属!$B$2:$C$56,2,FALSE),"0")</f>
        <v>0</v>
      </c>
      <c r="D86" s="125"/>
      <c r="E86" s="125"/>
      <c r="F86" s="65" t="str">
        <f>入力シート③!$A90</f>
        <v/>
      </c>
      <c r="G86" s="65">
        <f>入力シート③!B90</f>
        <v>0</v>
      </c>
      <c r="H86" s="66" t="str">
        <f>IFERROR(VLOOKUP(G86,男子登録②!$P$2:$V$101,4,FALSE),"0")</f>
        <v>0</v>
      </c>
      <c r="I86" s="65">
        <f t="shared" si="4"/>
        <v>0</v>
      </c>
      <c r="J86" s="66" t="str">
        <f>IFERROR(VLOOKUP(G86,男子登録②!$P$2:$V$101,5,FALSE),"0")</f>
        <v>0</v>
      </c>
      <c r="K86" s="66" t="str">
        <f>IFERROR(VLOOKUP(G86,男子登録②!$P$2:$V$101,7,FALSE),"0")</f>
        <v>0</v>
      </c>
      <c r="L86" s="65">
        <v>1</v>
      </c>
      <c r="M86" s="65" t="str">
        <f>IFERROR(VLOOKUP(G86,男子登録②!$P$2:$V$101,3,FALSE),"0")</f>
        <v>0</v>
      </c>
      <c r="N86" s="65" t="str">
        <f>IFERROR(VLOOKUP(G86,男子登録②!$P$2:$V$101,6,FALSE),"0")</f>
        <v>0</v>
      </c>
      <c r="O86" s="125"/>
      <c r="P86" s="67" t="s">
        <v>213</v>
      </c>
      <c r="Q86" s="125"/>
      <c r="R86" s="65" t="str">
        <f>IFERROR(VLOOKUP(A86,出場種目!$C$3:$D$66,2,FALSE),"0")</f>
        <v>0</v>
      </c>
      <c r="S86" s="65">
        <f>入力シート③!D90</f>
        <v>0</v>
      </c>
      <c r="T86" s="67">
        <v>0</v>
      </c>
      <c r="U86" s="67">
        <v>2</v>
      </c>
      <c r="V86" s="65">
        <f>入力シート③!$B$1</f>
        <v>0</v>
      </c>
    </row>
    <row r="87" spans="1:22" s="65" customFormat="1" ht="13" customHeight="1">
      <c r="A87" s="65">
        <f>入力シート③!C91</f>
        <v>0</v>
      </c>
      <c r="B87" s="65" t="str">
        <f t="shared" si="3"/>
        <v>0</v>
      </c>
      <c r="C87" s="65" t="str">
        <f>IFERROR(VLOOKUP(入力シート③!$B$1,所属!$B$2:$C$56,2,FALSE),"0")</f>
        <v>0</v>
      </c>
      <c r="D87" s="125"/>
      <c r="E87" s="125"/>
      <c r="F87" s="65" t="str">
        <f>入力シート③!$A91</f>
        <v/>
      </c>
      <c r="G87" s="65">
        <f>入力シート③!B91</f>
        <v>0</v>
      </c>
      <c r="H87" s="66" t="str">
        <f>IFERROR(VLOOKUP(G87,男子登録②!$P$2:$V$101,4,FALSE),"0")</f>
        <v>0</v>
      </c>
      <c r="I87" s="65">
        <f t="shared" si="4"/>
        <v>0</v>
      </c>
      <c r="J87" s="66" t="str">
        <f>IFERROR(VLOOKUP(G87,男子登録②!$P$2:$V$101,5,FALSE),"0")</f>
        <v>0</v>
      </c>
      <c r="K87" s="66" t="str">
        <f>IFERROR(VLOOKUP(G87,男子登録②!$P$2:$V$101,7,FALSE),"0")</f>
        <v>0</v>
      </c>
      <c r="L87" s="65">
        <v>1</v>
      </c>
      <c r="M87" s="65" t="str">
        <f>IFERROR(VLOOKUP(G87,男子登録②!$P$2:$V$101,3,FALSE),"0")</f>
        <v>0</v>
      </c>
      <c r="N87" s="65" t="str">
        <f>IFERROR(VLOOKUP(G87,男子登録②!$P$2:$V$101,6,FALSE),"0")</f>
        <v>0</v>
      </c>
      <c r="O87" s="125"/>
      <c r="P87" s="67" t="s">
        <v>213</v>
      </c>
      <c r="Q87" s="125"/>
      <c r="R87" s="65" t="str">
        <f>IFERROR(VLOOKUP(A87,出場種目!$C$3:$D$66,2,FALSE),"0")</f>
        <v>0</v>
      </c>
      <c r="S87" s="65">
        <f>入力シート③!D91</f>
        <v>0</v>
      </c>
      <c r="T87" s="67">
        <v>0</v>
      </c>
      <c r="U87" s="67">
        <v>2</v>
      </c>
      <c r="V87" s="65">
        <f>入力シート③!$B$1</f>
        <v>0</v>
      </c>
    </row>
    <row r="88" spans="1:22" s="65" customFormat="1" ht="13" customHeight="1">
      <c r="A88" s="65">
        <f>入力シート③!C92</f>
        <v>0</v>
      </c>
      <c r="B88" s="65" t="str">
        <f t="shared" si="3"/>
        <v>0</v>
      </c>
      <c r="C88" s="65" t="str">
        <f>IFERROR(VLOOKUP(入力シート③!$B$1,所属!$B$2:$C$56,2,FALSE),"0")</f>
        <v>0</v>
      </c>
      <c r="D88" s="125"/>
      <c r="E88" s="125"/>
      <c r="F88" s="65" t="str">
        <f>入力シート③!$A92</f>
        <v/>
      </c>
      <c r="G88" s="65">
        <f>入力シート③!B92</f>
        <v>0</v>
      </c>
      <c r="H88" s="66" t="str">
        <f>IFERROR(VLOOKUP(G88,男子登録②!$P$2:$V$101,4,FALSE),"0")</f>
        <v>0</v>
      </c>
      <c r="I88" s="65">
        <f t="shared" si="4"/>
        <v>0</v>
      </c>
      <c r="J88" s="66" t="str">
        <f>IFERROR(VLOOKUP(G88,男子登録②!$P$2:$V$101,5,FALSE),"0")</f>
        <v>0</v>
      </c>
      <c r="K88" s="66" t="str">
        <f>IFERROR(VLOOKUP(G88,男子登録②!$P$2:$V$101,7,FALSE),"0")</f>
        <v>0</v>
      </c>
      <c r="L88" s="65">
        <v>1</v>
      </c>
      <c r="M88" s="65" t="str">
        <f>IFERROR(VLOOKUP(G88,男子登録②!$P$2:$V$101,3,FALSE),"0")</f>
        <v>0</v>
      </c>
      <c r="N88" s="65" t="str">
        <f>IFERROR(VLOOKUP(G88,男子登録②!$P$2:$V$101,6,FALSE),"0")</f>
        <v>0</v>
      </c>
      <c r="O88" s="125"/>
      <c r="P88" s="67" t="s">
        <v>213</v>
      </c>
      <c r="Q88" s="125"/>
      <c r="R88" s="65" t="str">
        <f>IFERROR(VLOOKUP(A88,出場種目!$C$3:$D$66,2,FALSE),"0")</f>
        <v>0</v>
      </c>
      <c r="S88" s="65">
        <f>入力シート③!D92</f>
        <v>0</v>
      </c>
      <c r="T88" s="67">
        <v>0</v>
      </c>
      <c r="U88" s="67">
        <v>2</v>
      </c>
      <c r="V88" s="65">
        <f>入力シート③!$B$1</f>
        <v>0</v>
      </c>
    </row>
    <row r="89" spans="1:22" s="65" customFormat="1" ht="13" customHeight="1">
      <c r="A89" s="65">
        <f>入力シート③!C93</f>
        <v>0</v>
      </c>
      <c r="B89" s="65" t="str">
        <f t="shared" si="3"/>
        <v>0</v>
      </c>
      <c r="C89" s="65" t="str">
        <f>IFERROR(VLOOKUP(入力シート③!$B$1,所属!$B$2:$C$56,2,FALSE),"0")</f>
        <v>0</v>
      </c>
      <c r="D89" s="125"/>
      <c r="E89" s="125"/>
      <c r="F89" s="65" t="str">
        <f>入力シート③!$A93</f>
        <v/>
      </c>
      <c r="G89" s="65">
        <f>入力シート③!B93</f>
        <v>0</v>
      </c>
      <c r="H89" s="66" t="str">
        <f>IFERROR(VLOOKUP(G89,男子登録②!$P$2:$V$101,4,FALSE),"0")</f>
        <v>0</v>
      </c>
      <c r="I89" s="65">
        <f t="shared" si="4"/>
        <v>0</v>
      </c>
      <c r="J89" s="66" t="str">
        <f>IFERROR(VLOOKUP(G89,男子登録②!$P$2:$V$101,5,FALSE),"0")</f>
        <v>0</v>
      </c>
      <c r="K89" s="66" t="str">
        <f>IFERROR(VLOOKUP(G89,男子登録②!$P$2:$V$101,7,FALSE),"0")</f>
        <v>0</v>
      </c>
      <c r="L89" s="65">
        <v>1</v>
      </c>
      <c r="M89" s="65" t="str">
        <f>IFERROR(VLOOKUP(G89,男子登録②!$P$2:$V$101,3,FALSE),"0")</f>
        <v>0</v>
      </c>
      <c r="N89" s="65" t="str">
        <f>IFERROR(VLOOKUP(G89,男子登録②!$P$2:$V$101,6,FALSE),"0")</f>
        <v>0</v>
      </c>
      <c r="O89" s="125"/>
      <c r="P89" s="67" t="s">
        <v>213</v>
      </c>
      <c r="Q89" s="125"/>
      <c r="R89" s="65" t="str">
        <f>IFERROR(VLOOKUP(A89,出場種目!$C$3:$D$66,2,FALSE),"0")</f>
        <v>0</v>
      </c>
      <c r="S89" s="65">
        <f>入力シート③!D93</f>
        <v>0</v>
      </c>
      <c r="T89" s="67">
        <v>0</v>
      </c>
      <c r="U89" s="67">
        <v>2</v>
      </c>
      <c r="V89" s="65">
        <f>入力シート③!$B$1</f>
        <v>0</v>
      </c>
    </row>
    <row r="90" spans="1:22" s="65" customFormat="1" ht="13" customHeight="1">
      <c r="A90" s="65">
        <f>入力シート③!C94</f>
        <v>0</v>
      </c>
      <c r="B90" s="65" t="str">
        <f t="shared" si="3"/>
        <v>0</v>
      </c>
      <c r="C90" s="65" t="str">
        <f>IFERROR(VLOOKUP(入力シート③!$B$1,所属!$B$2:$C$56,2,FALSE),"0")</f>
        <v>0</v>
      </c>
      <c r="D90" s="125"/>
      <c r="E90" s="125"/>
      <c r="F90" s="65" t="str">
        <f>入力シート③!$A94</f>
        <v/>
      </c>
      <c r="G90" s="65">
        <f>入力シート③!B94</f>
        <v>0</v>
      </c>
      <c r="H90" s="66" t="str">
        <f>IFERROR(VLOOKUP(G90,男子登録②!$P$2:$V$101,4,FALSE),"0")</f>
        <v>0</v>
      </c>
      <c r="I90" s="65">
        <f t="shared" si="4"/>
        <v>0</v>
      </c>
      <c r="J90" s="66" t="str">
        <f>IFERROR(VLOOKUP(G90,男子登録②!$P$2:$V$101,5,FALSE),"0")</f>
        <v>0</v>
      </c>
      <c r="K90" s="66" t="str">
        <f>IFERROR(VLOOKUP(G90,男子登録②!$P$2:$V$101,7,FALSE),"0")</f>
        <v>0</v>
      </c>
      <c r="L90" s="65">
        <v>1</v>
      </c>
      <c r="M90" s="65" t="str">
        <f>IFERROR(VLOOKUP(G90,男子登録②!$P$2:$V$101,3,FALSE),"0")</f>
        <v>0</v>
      </c>
      <c r="N90" s="65" t="str">
        <f>IFERROR(VLOOKUP(G90,男子登録②!$P$2:$V$101,6,FALSE),"0")</f>
        <v>0</v>
      </c>
      <c r="O90" s="125"/>
      <c r="P90" s="67" t="s">
        <v>213</v>
      </c>
      <c r="Q90" s="125"/>
      <c r="R90" s="65" t="str">
        <f>IFERROR(VLOOKUP(A90,出場種目!$C$3:$D$66,2,FALSE),"0")</f>
        <v>0</v>
      </c>
      <c r="S90" s="65">
        <f>入力シート③!D94</f>
        <v>0</v>
      </c>
      <c r="T90" s="67">
        <v>0</v>
      </c>
      <c r="U90" s="67">
        <v>2</v>
      </c>
      <c r="V90" s="65">
        <f>入力シート③!$B$1</f>
        <v>0</v>
      </c>
    </row>
    <row r="91" spans="1:22" s="65" customFormat="1" ht="13" customHeight="1">
      <c r="A91" s="65">
        <f>入力シート③!C95</f>
        <v>0</v>
      </c>
      <c r="B91" s="65" t="str">
        <f t="shared" si="3"/>
        <v>0</v>
      </c>
      <c r="C91" s="65" t="str">
        <f>IFERROR(VLOOKUP(入力シート③!$B$1,所属!$B$2:$C$56,2,FALSE),"0")</f>
        <v>0</v>
      </c>
      <c r="D91" s="125"/>
      <c r="E91" s="125"/>
      <c r="F91" s="65" t="str">
        <f>入力シート③!$A95</f>
        <v/>
      </c>
      <c r="G91" s="65">
        <f>入力シート③!B95</f>
        <v>0</v>
      </c>
      <c r="H91" s="66" t="str">
        <f>IFERROR(VLOOKUP(G91,男子登録②!$P$2:$V$101,4,FALSE),"0")</f>
        <v>0</v>
      </c>
      <c r="I91" s="65">
        <f t="shared" si="4"/>
        <v>0</v>
      </c>
      <c r="J91" s="66" t="str">
        <f>IFERROR(VLOOKUP(G91,男子登録②!$P$2:$V$101,5,FALSE),"0")</f>
        <v>0</v>
      </c>
      <c r="K91" s="66" t="str">
        <f>IFERROR(VLOOKUP(G91,男子登録②!$P$2:$V$101,7,FALSE),"0")</f>
        <v>0</v>
      </c>
      <c r="L91" s="65">
        <v>1</v>
      </c>
      <c r="M91" s="65" t="str">
        <f>IFERROR(VLOOKUP(G91,男子登録②!$P$2:$V$101,3,FALSE),"0")</f>
        <v>0</v>
      </c>
      <c r="N91" s="65" t="str">
        <f>IFERROR(VLOOKUP(G91,男子登録②!$P$2:$V$101,6,FALSE),"0")</f>
        <v>0</v>
      </c>
      <c r="O91" s="125"/>
      <c r="P91" s="67" t="s">
        <v>213</v>
      </c>
      <c r="Q91" s="125"/>
      <c r="R91" s="65" t="str">
        <f>IFERROR(VLOOKUP(A91,出場種目!$C$3:$D$66,2,FALSE),"0")</f>
        <v>0</v>
      </c>
      <c r="S91" s="65">
        <f>入力シート③!D95</f>
        <v>0</v>
      </c>
      <c r="T91" s="67">
        <v>0</v>
      </c>
      <c r="U91" s="67">
        <v>2</v>
      </c>
      <c r="V91" s="65">
        <f>入力シート③!$B$1</f>
        <v>0</v>
      </c>
    </row>
    <row r="92" spans="1:22" s="65" customFormat="1" ht="13" customHeight="1">
      <c r="A92" s="65">
        <f>入力シート③!C96</f>
        <v>0</v>
      </c>
      <c r="B92" s="65" t="str">
        <f t="shared" si="3"/>
        <v>0</v>
      </c>
      <c r="C92" s="65" t="str">
        <f>IFERROR(VLOOKUP(入力シート③!$B$1,所属!$B$2:$C$56,2,FALSE),"0")</f>
        <v>0</v>
      </c>
      <c r="D92" s="125"/>
      <c r="E92" s="125"/>
      <c r="F92" s="65" t="str">
        <f>入力シート③!$A96</f>
        <v/>
      </c>
      <c r="G92" s="65">
        <f>入力シート③!B96</f>
        <v>0</v>
      </c>
      <c r="H92" s="66" t="str">
        <f>IFERROR(VLOOKUP(G92,男子登録②!$P$2:$V$101,4,FALSE),"0")</f>
        <v>0</v>
      </c>
      <c r="I92" s="65">
        <f t="shared" si="4"/>
        <v>0</v>
      </c>
      <c r="J92" s="66" t="str">
        <f>IFERROR(VLOOKUP(G92,男子登録②!$P$2:$V$101,5,FALSE),"0")</f>
        <v>0</v>
      </c>
      <c r="K92" s="66" t="str">
        <f>IFERROR(VLOOKUP(G92,男子登録②!$P$2:$V$101,7,FALSE),"0")</f>
        <v>0</v>
      </c>
      <c r="L92" s="65">
        <v>1</v>
      </c>
      <c r="M92" s="65" t="str">
        <f>IFERROR(VLOOKUP(G92,男子登録②!$P$2:$V$101,3,FALSE),"0")</f>
        <v>0</v>
      </c>
      <c r="N92" s="65" t="str">
        <f>IFERROR(VLOOKUP(G92,男子登録②!$P$2:$V$101,6,FALSE),"0")</f>
        <v>0</v>
      </c>
      <c r="O92" s="125"/>
      <c r="P92" s="67" t="s">
        <v>213</v>
      </c>
      <c r="Q92" s="125"/>
      <c r="R92" s="65" t="str">
        <f>IFERROR(VLOOKUP(A92,出場種目!$C$3:$D$66,2,FALSE),"0")</f>
        <v>0</v>
      </c>
      <c r="S92" s="65">
        <f>入力シート③!D96</f>
        <v>0</v>
      </c>
      <c r="T92" s="67">
        <v>0</v>
      </c>
      <c r="U92" s="67">
        <v>2</v>
      </c>
      <c r="V92" s="65">
        <f>入力シート③!$B$1</f>
        <v>0</v>
      </c>
    </row>
    <row r="93" spans="1:22" s="65" customFormat="1" ht="13" customHeight="1">
      <c r="A93" s="65">
        <f>入力シート③!C97</f>
        <v>0</v>
      </c>
      <c r="B93" s="65" t="str">
        <f t="shared" si="3"/>
        <v>0</v>
      </c>
      <c r="C93" s="65" t="str">
        <f>IFERROR(VLOOKUP(入力シート③!$B$1,所属!$B$2:$C$56,2,FALSE),"0")</f>
        <v>0</v>
      </c>
      <c r="D93" s="125"/>
      <c r="E93" s="125"/>
      <c r="F93" s="65" t="str">
        <f>入力シート③!$A97</f>
        <v/>
      </c>
      <c r="G93" s="65">
        <f>入力シート③!B97</f>
        <v>0</v>
      </c>
      <c r="H93" s="66" t="str">
        <f>IFERROR(VLOOKUP(G93,男子登録②!$P$2:$V$101,4,FALSE),"0")</f>
        <v>0</v>
      </c>
      <c r="I93" s="65">
        <f t="shared" si="4"/>
        <v>0</v>
      </c>
      <c r="J93" s="66" t="str">
        <f>IFERROR(VLOOKUP(G93,男子登録②!$P$2:$V$101,5,FALSE),"0")</f>
        <v>0</v>
      </c>
      <c r="K93" s="66" t="str">
        <f>IFERROR(VLOOKUP(G93,男子登録②!$P$2:$V$101,7,FALSE),"0")</f>
        <v>0</v>
      </c>
      <c r="L93" s="65">
        <v>1</v>
      </c>
      <c r="M93" s="65" t="str">
        <f>IFERROR(VLOOKUP(G93,男子登録②!$P$2:$V$101,3,FALSE),"0")</f>
        <v>0</v>
      </c>
      <c r="N93" s="65" t="str">
        <f>IFERROR(VLOOKUP(G93,男子登録②!$P$2:$V$101,6,FALSE),"0")</f>
        <v>0</v>
      </c>
      <c r="O93" s="125"/>
      <c r="P93" s="67" t="s">
        <v>213</v>
      </c>
      <c r="Q93" s="125"/>
      <c r="R93" s="65" t="str">
        <f>IFERROR(VLOOKUP(A93,出場種目!$C$3:$D$66,2,FALSE),"0")</f>
        <v>0</v>
      </c>
      <c r="S93" s="65">
        <f>入力シート③!D97</f>
        <v>0</v>
      </c>
      <c r="T93" s="67">
        <v>0</v>
      </c>
      <c r="U93" s="67">
        <v>2</v>
      </c>
      <c r="V93" s="65">
        <f>入力シート③!$B$1</f>
        <v>0</v>
      </c>
    </row>
    <row r="94" spans="1:22" s="65" customFormat="1" ht="13" customHeight="1">
      <c r="A94" s="65">
        <f>入力シート③!C98</f>
        <v>0</v>
      </c>
      <c r="B94" s="65" t="str">
        <f t="shared" si="3"/>
        <v>0</v>
      </c>
      <c r="C94" s="65" t="str">
        <f>IFERROR(VLOOKUP(入力シート③!$B$1,所属!$B$2:$C$56,2,FALSE),"0")</f>
        <v>0</v>
      </c>
      <c r="D94" s="125"/>
      <c r="E94" s="125"/>
      <c r="F94" s="65" t="str">
        <f>入力シート③!$A98</f>
        <v/>
      </c>
      <c r="G94" s="65">
        <f>入力シート③!B98</f>
        <v>0</v>
      </c>
      <c r="H94" s="66" t="str">
        <f>IFERROR(VLOOKUP(G94,男子登録②!$P$2:$V$101,4,FALSE),"0")</f>
        <v>0</v>
      </c>
      <c r="I94" s="65">
        <f t="shared" si="4"/>
        <v>0</v>
      </c>
      <c r="J94" s="66" t="str">
        <f>IFERROR(VLOOKUP(G94,男子登録②!$P$2:$V$101,5,FALSE),"0")</f>
        <v>0</v>
      </c>
      <c r="K94" s="66" t="str">
        <f>IFERROR(VLOOKUP(G94,男子登録②!$P$2:$V$101,7,FALSE),"0")</f>
        <v>0</v>
      </c>
      <c r="L94" s="65">
        <v>1</v>
      </c>
      <c r="M94" s="65" t="str">
        <f>IFERROR(VLOOKUP(G94,男子登録②!$P$2:$V$101,3,FALSE),"0")</f>
        <v>0</v>
      </c>
      <c r="N94" s="65" t="str">
        <f>IFERROR(VLOOKUP(G94,男子登録②!$P$2:$V$101,6,FALSE),"0")</f>
        <v>0</v>
      </c>
      <c r="O94" s="125"/>
      <c r="P94" s="67" t="s">
        <v>213</v>
      </c>
      <c r="Q94" s="125"/>
      <c r="R94" s="65" t="str">
        <f>IFERROR(VLOOKUP(A94,出場種目!$C$3:$D$66,2,FALSE),"0")</f>
        <v>0</v>
      </c>
      <c r="S94" s="65">
        <f>入力シート③!D98</f>
        <v>0</v>
      </c>
      <c r="T94" s="67">
        <v>0</v>
      </c>
      <c r="U94" s="67">
        <v>2</v>
      </c>
      <c r="V94" s="65">
        <f>入力シート③!$B$1</f>
        <v>0</v>
      </c>
    </row>
    <row r="95" spans="1:22" s="65" customFormat="1" ht="13" customHeight="1">
      <c r="A95" s="65">
        <f>入力シート③!C99</f>
        <v>0</v>
      </c>
      <c r="B95" s="65" t="str">
        <f t="shared" si="3"/>
        <v>0</v>
      </c>
      <c r="C95" s="65" t="str">
        <f>IFERROR(VLOOKUP(入力シート③!$B$1,所属!$B$2:$C$56,2,FALSE),"0")</f>
        <v>0</v>
      </c>
      <c r="D95" s="125"/>
      <c r="E95" s="125"/>
      <c r="F95" s="65" t="str">
        <f>入力シート③!$A99</f>
        <v/>
      </c>
      <c r="G95" s="65">
        <f>入力シート③!B99</f>
        <v>0</v>
      </c>
      <c r="H95" s="66" t="str">
        <f>IFERROR(VLOOKUP(G95,男子登録②!$P$2:$V$101,4,FALSE),"0")</f>
        <v>0</v>
      </c>
      <c r="I95" s="65">
        <f t="shared" si="4"/>
        <v>0</v>
      </c>
      <c r="J95" s="66" t="str">
        <f>IFERROR(VLOOKUP(G95,男子登録②!$P$2:$V$101,5,FALSE),"0")</f>
        <v>0</v>
      </c>
      <c r="K95" s="66" t="str">
        <f>IFERROR(VLOOKUP(G95,男子登録②!$P$2:$V$101,7,FALSE),"0")</f>
        <v>0</v>
      </c>
      <c r="L95" s="65">
        <v>1</v>
      </c>
      <c r="M95" s="65" t="str">
        <f>IFERROR(VLOOKUP(G95,男子登録②!$P$2:$V$101,3,FALSE),"0")</f>
        <v>0</v>
      </c>
      <c r="N95" s="65" t="str">
        <f>IFERROR(VLOOKUP(G95,男子登録②!$P$2:$V$101,6,FALSE),"0")</f>
        <v>0</v>
      </c>
      <c r="O95" s="125"/>
      <c r="P95" s="67" t="s">
        <v>213</v>
      </c>
      <c r="Q95" s="125"/>
      <c r="R95" s="65" t="str">
        <f>IFERROR(VLOOKUP(A95,出場種目!$C$3:$D$66,2,FALSE),"0")</f>
        <v>0</v>
      </c>
      <c r="S95" s="65">
        <f>入力シート③!D99</f>
        <v>0</v>
      </c>
      <c r="T95" s="67">
        <v>0</v>
      </c>
      <c r="U95" s="67">
        <v>2</v>
      </c>
      <c r="V95" s="65">
        <f>入力シート③!$B$1</f>
        <v>0</v>
      </c>
    </row>
    <row r="96" spans="1:22" s="65" customFormat="1" ht="13" customHeight="1">
      <c r="A96" s="65">
        <f>入力シート③!C100</f>
        <v>0</v>
      </c>
      <c r="B96" s="65" t="str">
        <f t="shared" si="3"/>
        <v>0</v>
      </c>
      <c r="C96" s="65" t="str">
        <f>IFERROR(VLOOKUP(入力シート③!$B$1,所属!$B$2:$C$56,2,FALSE),"0")</f>
        <v>0</v>
      </c>
      <c r="D96" s="125"/>
      <c r="E96" s="125"/>
      <c r="F96" s="65" t="str">
        <f>入力シート③!$A100</f>
        <v/>
      </c>
      <c r="G96" s="65">
        <f>入力シート③!B100</f>
        <v>0</v>
      </c>
      <c r="H96" s="66" t="str">
        <f>IFERROR(VLOOKUP(G96,男子登録②!$P$2:$V$101,4,FALSE),"0")</f>
        <v>0</v>
      </c>
      <c r="I96" s="65">
        <f t="shared" si="4"/>
        <v>0</v>
      </c>
      <c r="J96" s="66" t="str">
        <f>IFERROR(VLOOKUP(G96,男子登録②!$P$2:$V$101,5,FALSE),"0")</f>
        <v>0</v>
      </c>
      <c r="K96" s="66" t="str">
        <f>IFERROR(VLOOKUP(G96,男子登録②!$P$2:$V$101,7,FALSE),"0")</f>
        <v>0</v>
      </c>
      <c r="L96" s="65">
        <v>1</v>
      </c>
      <c r="M96" s="65" t="str">
        <f>IFERROR(VLOOKUP(G96,男子登録②!$P$2:$V$101,3,FALSE),"0")</f>
        <v>0</v>
      </c>
      <c r="N96" s="65" t="str">
        <f>IFERROR(VLOOKUP(G96,男子登録②!$P$2:$V$101,6,FALSE),"0")</f>
        <v>0</v>
      </c>
      <c r="O96" s="125"/>
      <c r="P96" s="67" t="s">
        <v>213</v>
      </c>
      <c r="Q96" s="125"/>
      <c r="R96" s="65" t="str">
        <f>IFERROR(VLOOKUP(A96,出場種目!$C$3:$D$66,2,FALSE),"0")</f>
        <v>0</v>
      </c>
      <c r="S96" s="65">
        <f>入力シート③!D100</f>
        <v>0</v>
      </c>
      <c r="T96" s="67">
        <v>0</v>
      </c>
      <c r="U96" s="67">
        <v>2</v>
      </c>
      <c r="V96" s="65">
        <f>入力シート③!$B$1</f>
        <v>0</v>
      </c>
    </row>
    <row r="97" spans="1:22" s="65" customFormat="1" ht="13" customHeight="1">
      <c r="A97" s="65">
        <f>入力シート③!C101</f>
        <v>0</v>
      </c>
      <c r="B97" s="65" t="str">
        <f t="shared" si="3"/>
        <v>0</v>
      </c>
      <c r="C97" s="65" t="str">
        <f>IFERROR(VLOOKUP(入力シート③!$B$1,所属!$B$2:$C$56,2,FALSE),"0")</f>
        <v>0</v>
      </c>
      <c r="D97" s="125"/>
      <c r="E97" s="125"/>
      <c r="F97" s="65" t="str">
        <f>入力シート③!$A101</f>
        <v/>
      </c>
      <c r="G97" s="65">
        <f>入力シート③!B101</f>
        <v>0</v>
      </c>
      <c r="H97" s="66" t="str">
        <f>IFERROR(VLOOKUP(G97,男子登録②!$P$2:$V$101,4,FALSE),"0")</f>
        <v>0</v>
      </c>
      <c r="I97" s="65">
        <f t="shared" si="4"/>
        <v>0</v>
      </c>
      <c r="J97" s="66" t="str">
        <f>IFERROR(VLOOKUP(G97,男子登録②!$P$2:$V$101,5,FALSE),"0")</f>
        <v>0</v>
      </c>
      <c r="K97" s="66" t="str">
        <f>IFERROR(VLOOKUP(G97,男子登録②!$P$2:$V$101,7,FALSE),"0")</f>
        <v>0</v>
      </c>
      <c r="L97" s="65">
        <v>1</v>
      </c>
      <c r="M97" s="65" t="str">
        <f>IFERROR(VLOOKUP(G97,男子登録②!$P$2:$V$101,3,FALSE),"0")</f>
        <v>0</v>
      </c>
      <c r="N97" s="65" t="str">
        <f>IFERROR(VLOOKUP(G97,男子登録②!$P$2:$V$101,6,FALSE),"0")</f>
        <v>0</v>
      </c>
      <c r="O97" s="125"/>
      <c r="P97" s="67" t="s">
        <v>213</v>
      </c>
      <c r="Q97" s="125"/>
      <c r="R97" s="65" t="str">
        <f>IFERROR(VLOOKUP(A97,出場種目!$C$3:$D$66,2,FALSE),"0")</f>
        <v>0</v>
      </c>
      <c r="S97" s="65">
        <f>入力シート③!D101</f>
        <v>0</v>
      </c>
      <c r="T97" s="67">
        <v>0</v>
      </c>
      <c r="U97" s="67">
        <v>2</v>
      </c>
      <c r="V97" s="65">
        <f>入力シート③!$B$1</f>
        <v>0</v>
      </c>
    </row>
    <row r="98" spans="1:22" s="65" customFormat="1" ht="13" customHeight="1">
      <c r="A98" s="65">
        <f>入力シート③!C102</f>
        <v>0</v>
      </c>
      <c r="B98" s="65" t="str">
        <f t="shared" si="3"/>
        <v>0</v>
      </c>
      <c r="C98" s="65" t="str">
        <f>IFERROR(VLOOKUP(入力シート③!$B$1,所属!$B$2:$C$56,2,FALSE),"0")</f>
        <v>0</v>
      </c>
      <c r="D98" s="125"/>
      <c r="E98" s="125"/>
      <c r="F98" s="65" t="str">
        <f>入力シート③!$A102</f>
        <v/>
      </c>
      <c r="G98" s="65">
        <f>入力シート③!B102</f>
        <v>0</v>
      </c>
      <c r="H98" s="66" t="str">
        <f>IFERROR(VLOOKUP(G98,男子登録②!$P$2:$V$101,4,FALSE),"0")</f>
        <v>0</v>
      </c>
      <c r="I98" s="65">
        <f t="shared" si="4"/>
        <v>0</v>
      </c>
      <c r="J98" s="66" t="str">
        <f>IFERROR(VLOOKUP(G98,男子登録②!$P$2:$V$101,5,FALSE),"0")</f>
        <v>0</v>
      </c>
      <c r="K98" s="66" t="str">
        <f>IFERROR(VLOOKUP(G98,男子登録②!$P$2:$V$101,7,FALSE),"0")</f>
        <v>0</v>
      </c>
      <c r="L98" s="65">
        <v>1</v>
      </c>
      <c r="M98" s="65" t="str">
        <f>IFERROR(VLOOKUP(G98,男子登録②!$P$2:$V$101,3,FALSE),"0")</f>
        <v>0</v>
      </c>
      <c r="N98" s="65" t="str">
        <f>IFERROR(VLOOKUP(G98,男子登録②!$P$2:$V$101,6,FALSE),"0")</f>
        <v>0</v>
      </c>
      <c r="O98" s="125"/>
      <c r="P98" s="67" t="s">
        <v>213</v>
      </c>
      <c r="Q98" s="125"/>
      <c r="R98" s="65" t="str">
        <f>IFERROR(VLOOKUP(A98,出場種目!$C$3:$D$66,2,FALSE),"0")</f>
        <v>0</v>
      </c>
      <c r="S98" s="65">
        <f>入力シート③!D102</f>
        <v>0</v>
      </c>
      <c r="T98" s="67">
        <v>0</v>
      </c>
      <c r="U98" s="67">
        <v>2</v>
      </c>
      <c r="V98" s="65">
        <f>入力シート③!$B$1</f>
        <v>0</v>
      </c>
    </row>
    <row r="99" spans="1:22" s="65" customFormat="1" ht="13" customHeight="1">
      <c r="A99" s="65">
        <f>入力シート③!C103</f>
        <v>0</v>
      </c>
      <c r="B99" s="65" t="str">
        <f t="shared" si="3"/>
        <v>0</v>
      </c>
      <c r="C99" s="65" t="str">
        <f>IFERROR(VLOOKUP(入力シート③!$B$1,所属!$B$2:$C$56,2,FALSE),"0")</f>
        <v>0</v>
      </c>
      <c r="D99" s="125"/>
      <c r="E99" s="125"/>
      <c r="F99" s="65" t="str">
        <f>入力シート③!$A103</f>
        <v/>
      </c>
      <c r="G99" s="65">
        <f>入力シート③!B103</f>
        <v>0</v>
      </c>
      <c r="H99" s="66" t="str">
        <f>IFERROR(VLOOKUP(G99,男子登録②!$P$2:$V$101,4,FALSE),"0")</f>
        <v>0</v>
      </c>
      <c r="I99" s="65">
        <f t="shared" si="4"/>
        <v>0</v>
      </c>
      <c r="J99" s="66" t="str">
        <f>IFERROR(VLOOKUP(G99,男子登録②!$P$2:$V$101,5,FALSE),"0")</f>
        <v>0</v>
      </c>
      <c r="K99" s="66" t="str">
        <f>IFERROR(VLOOKUP(G99,男子登録②!$P$2:$V$101,7,FALSE),"0")</f>
        <v>0</v>
      </c>
      <c r="L99" s="65">
        <v>1</v>
      </c>
      <c r="M99" s="65" t="str">
        <f>IFERROR(VLOOKUP(G99,男子登録②!$P$2:$V$101,3,FALSE),"0")</f>
        <v>0</v>
      </c>
      <c r="N99" s="65" t="str">
        <f>IFERROR(VLOOKUP(G99,男子登録②!$P$2:$V$101,6,FALSE),"0")</f>
        <v>0</v>
      </c>
      <c r="O99" s="125"/>
      <c r="P99" s="67" t="s">
        <v>213</v>
      </c>
      <c r="Q99" s="125"/>
      <c r="R99" s="65" t="str">
        <f>IFERROR(VLOOKUP(A99,出場種目!$C$3:$D$66,2,FALSE),"0")</f>
        <v>0</v>
      </c>
      <c r="S99" s="65">
        <f>入力シート③!D103</f>
        <v>0</v>
      </c>
      <c r="T99" s="67">
        <v>0</v>
      </c>
      <c r="U99" s="67">
        <v>2</v>
      </c>
      <c r="V99" s="65">
        <f>入力シート③!$B$1</f>
        <v>0</v>
      </c>
    </row>
    <row r="100" spans="1:22" s="65" customFormat="1" ht="13" customHeight="1">
      <c r="A100" s="65">
        <f>入力シート③!C104</f>
        <v>0</v>
      </c>
      <c r="B100" s="65" t="str">
        <f t="shared" si="3"/>
        <v>0</v>
      </c>
      <c r="C100" s="65" t="str">
        <f>IFERROR(VLOOKUP(入力シート③!$B$1,所属!$B$2:$C$56,2,FALSE),"0")</f>
        <v>0</v>
      </c>
      <c r="D100" s="125"/>
      <c r="E100" s="125"/>
      <c r="F100" s="65" t="str">
        <f>入力シート③!$A104</f>
        <v/>
      </c>
      <c r="G100" s="65">
        <f>入力シート③!B104</f>
        <v>0</v>
      </c>
      <c r="H100" s="66" t="str">
        <f>IFERROR(VLOOKUP(G100,男子登録②!$P$2:$V$101,4,FALSE),"0")</f>
        <v>0</v>
      </c>
      <c r="I100" s="65">
        <f t="shared" si="4"/>
        <v>0</v>
      </c>
      <c r="J100" s="66" t="str">
        <f>IFERROR(VLOOKUP(G100,男子登録②!$P$2:$V$101,5,FALSE),"0")</f>
        <v>0</v>
      </c>
      <c r="K100" s="66" t="str">
        <f>IFERROR(VLOOKUP(G100,男子登録②!$P$2:$V$101,7,FALSE),"0")</f>
        <v>0</v>
      </c>
      <c r="L100" s="65">
        <v>1</v>
      </c>
      <c r="M100" s="65" t="str">
        <f>IFERROR(VLOOKUP(G100,男子登録②!$P$2:$V$101,3,FALSE),"0")</f>
        <v>0</v>
      </c>
      <c r="N100" s="65" t="str">
        <f>IFERROR(VLOOKUP(G100,男子登録②!$P$2:$V$101,6,FALSE),"0")</f>
        <v>0</v>
      </c>
      <c r="O100" s="125"/>
      <c r="P100" s="67" t="s">
        <v>213</v>
      </c>
      <c r="Q100" s="125"/>
      <c r="R100" s="65" t="str">
        <f>IFERROR(VLOOKUP(A100,出場種目!$C$3:$D$66,2,FALSE),"0")</f>
        <v>0</v>
      </c>
      <c r="S100" s="65">
        <f>入力シート③!D104</f>
        <v>0</v>
      </c>
      <c r="T100" s="67">
        <v>0</v>
      </c>
      <c r="U100" s="67">
        <v>2</v>
      </c>
      <c r="V100" s="65">
        <f>入力シート③!$B$1</f>
        <v>0</v>
      </c>
    </row>
    <row r="101" spans="1:22" s="65" customFormat="1" ht="13" customHeight="1">
      <c r="A101" s="65">
        <f>入力シート③!C105</f>
        <v>0</v>
      </c>
      <c r="B101" s="65" t="str">
        <f t="shared" si="3"/>
        <v>0</v>
      </c>
      <c r="C101" s="65" t="str">
        <f>IFERROR(VLOOKUP(入力シート③!$B$1,所属!$B$2:$C$56,2,FALSE),"0")</f>
        <v>0</v>
      </c>
      <c r="D101" s="125"/>
      <c r="E101" s="125"/>
      <c r="F101" s="65" t="str">
        <f>入力シート③!$A105</f>
        <v/>
      </c>
      <c r="G101" s="65">
        <f>入力シート③!B105</f>
        <v>0</v>
      </c>
      <c r="H101" s="66" t="str">
        <f>IFERROR(VLOOKUP(G101,男子登録②!$P$2:$V$101,4,FALSE),"0")</f>
        <v>0</v>
      </c>
      <c r="I101" s="65">
        <f t="shared" si="4"/>
        <v>0</v>
      </c>
      <c r="J101" s="66" t="str">
        <f>IFERROR(VLOOKUP(G101,男子登録②!$P$2:$V$101,5,FALSE),"0")</f>
        <v>0</v>
      </c>
      <c r="K101" s="66" t="str">
        <f>IFERROR(VLOOKUP(G101,男子登録②!$P$2:$V$101,7,FALSE),"0")</f>
        <v>0</v>
      </c>
      <c r="L101" s="65">
        <v>1</v>
      </c>
      <c r="M101" s="65" t="str">
        <f>IFERROR(VLOOKUP(G101,男子登録②!$P$2:$V$101,3,FALSE),"0")</f>
        <v>0</v>
      </c>
      <c r="N101" s="65" t="str">
        <f>IFERROR(VLOOKUP(G101,男子登録②!$P$2:$V$101,6,FALSE),"0")</f>
        <v>0</v>
      </c>
      <c r="O101" s="125"/>
      <c r="P101" s="67" t="s">
        <v>213</v>
      </c>
      <c r="Q101" s="125"/>
      <c r="R101" s="65" t="str">
        <f>IFERROR(VLOOKUP(A101,出場種目!$C$3:$D$66,2,FALSE),"0")</f>
        <v>0</v>
      </c>
      <c r="S101" s="65">
        <f>入力シート③!D105</f>
        <v>0</v>
      </c>
      <c r="T101" s="67">
        <v>0</v>
      </c>
      <c r="U101" s="67">
        <v>2</v>
      </c>
      <c r="V101" s="65">
        <f>入力シート③!$B$1</f>
        <v>0</v>
      </c>
    </row>
    <row r="102" spans="1:22" s="65" customFormat="1" ht="13" customHeight="1">
      <c r="A102" s="65">
        <f>入力シート③!C106</f>
        <v>0</v>
      </c>
      <c r="B102" s="65" t="str">
        <f t="shared" si="3"/>
        <v>0</v>
      </c>
      <c r="C102" s="65" t="str">
        <f>IFERROR(VLOOKUP(入力シート③!$B$1,所属!$B$2:$C$56,2,FALSE),"0")</f>
        <v>0</v>
      </c>
      <c r="D102" s="125"/>
      <c r="E102" s="125"/>
      <c r="F102" s="65" t="str">
        <f>入力シート③!$A106</f>
        <v/>
      </c>
      <c r="G102" s="65">
        <f>入力シート③!B106</f>
        <v>0</v>
      </c>
      <c r="H102" s="66" t="str">
        <f>IFERROR(VLOOKUP(G102,男子登録②!$P$2:$V$101,4,FALSE),"0")</f>
        <v>0</v>
      </c>
      <c r="I102" s="65">
        <f t="shared" si="4"/>
        <v>0</v>
      </c>
      <c r="J102" s="66" t="str">
        <f>IFERROR(VLOOKUP(G102,男子登録②!$P$2:$V$101,5,FALSE),"0")</f>
        <v>0</v>
      </c>
      <c r="K102" s="66" t="str">
        <f>IFERROR(VLOOKUP(G102,男子登録②!$P$2:$V$101,7,FALSE),"0")</f>
        <v>0</v>
      </c>
      <c r="L102" s="65">
        <v>1</v>
      </c>
      <c r="M102" s="65" t="str">
        <f>IFERROR(VLOOKUP(G102,男子登録②!$P$2:$V$101,3,FALSE),"0")</f>
        <v>0</v>
      </c>
      <c r="N102" s="65" t="str">
        <f>IFERROR(VLOOKUP(G102,男子登録②!$P$2:$V$101,6,FALSE),"0")</f>
        <v>0</v>
      </c>
      <c r="O102" s="125"/>
      <c r="P102" s="67" t="s">
        <v>213</v>
      </c>
      <c r="Q102" s="125"/>
      <c r="R102" s="65" t="str">
        <f>IFERROR(VLOOKUP(A102,出場種目!$C$3:$D$66,2,FALSE),"0")</f>
        <v>0</v>
      </c>
      <c r="S102" s="65">
        <f>入力シート③!D106</f>
        <v>0</v>
      </c>
      <c r="T102" s="67">
        <v>0</v>
      </c>
      <c r="U102" s="67">
        <v>2</v>
      </c>
      <c r="V102" s="65">
        <f>入力シート③!$B$1</f>
        <v>0</v>
      </c>
    </row>
    <row r="103" spans="1:22" s="65" customFormat="1" ht="13" customHeight="1">
      <c r="A103" s="65">
        <f>入力シート③!C107</f>
        <v>0</v>
      </c>
      <c r="B103" s="65" t="str">
        <f t="shared" si="3"/>
        <v>0</v>
      </c>
      <c r="C103" s="65" t="str">
        <f>IFERROR(VLOOKUP(入力シート③!$B$1,所属!$B$2:$C$56,2,FALSE),"0")</f>
        <v>0</v>
      </c>
      <c r="D103" s="125"/>
      <c r="E103" s="125"/>
      <c r="F103" s="65" t="str">
        <f>入力シート③!$A107</f>
        <v/>
      </c>
      <c r="G103" s="65">
        <f>入力シート③!B107</f>
        <v>0</v>
      </c>
      <c r="H103" s="66" t="str">
        <f>IFERROR(VLOOKUP(G103,男子登録②!$P$2:$V$101,4,FALSE),"0")</f>
        <v>0</v>
      </c>
      <c r="I103" s="65">
        <f t="shared" si="4"/>
        <v>0</v>
      </c>
      <c r="J103" s="66" t="str">
        <f>IFERROR(VLOOKUP(G103,男子登録②!$P$2:$V$101,5,FALSE),"0")</f>
        <v>0</v>
      </c>
      <c r="K103" s="66" t="str">
        <f>IFERROR(VLOOKUP(G103,男子登録②!$P$2:$V$101,7,FALSE),"0")</f>
        <v>0</v>
      </c>
      <c r="L103" s="65">
        <v>1</v>
      </c>
      <c r="M103" s="65" t="str">
        <f>IFERROR(VLOOKUP(G103,男子登録②!$P$2:$V$101,3,FALSE),"0")</f>
        <v>0</v>
      </c>
      <c r="N103" s="65" t="str">
        <f>IFERROR(VLOOKUP(G103,男子登録②!$P$2:$V$101,6,FALSE),"0")</f>
        <v>0</v>
      </c>
      <c r="O103" s="125"/>
      <c r="P103" s="67" t="s">
        <v>213</v>
      </c>
      <c r="Q103" s="125"/>
      <c r="R103" s="65" t="str">
        <f>IFERROR(VLOOKUP(A103,出場種目!$C$3:$D$66,2,FALSE),"0")</f>
        <v>0</v>
      </c>
      <c r="S103" s="65">
        <f>入力シート③!D107</f>
        <v>0</v>
      </c>
      <c r="T103" s="67">
        <v>0</v>
      </c>
      <c r="U103" s="67">
        <v>2</v>
      </c>
      <c r="V103" s="65">
        <f>入力シート③!$B$1</f>
        <v>0</v>
      </c>
    </row>
    <row r="104" spans="1:22" s="65" customFormat="1" ht="13" customHeight="1">
      <c r="A104" s="65">
        <f>入力シート③!C108</f>
        <v>0</v>
      </c>
      <c r="B104" s="65" t="str">
        <f t="shared" si="3"/>
        <v>0</v>
      </c>
      <c r="C104" s="65" t="str">
        <f>IFERROR(VLOOKUP(入力シート③!$B$1,所属!$B$2:$C$56,2,FALSE),"0")</f>
        <v>0</v>
      </c>
      <c r="D104" s="125"/>
      <c r="E104" s="125"/>
      <c r="F104" s="65" t="str">
        <f>入力シート③!$A108</f>
        <v/>
      </c>
      <c r="G104" s="65">
        <f>入力シート③!B108</f>
        <v>0</v>
      </c>
      <c r="H104" s="66" t="str">
        <f>IFERROR(VLOOKUP(G104,男子登録②!$P$2:$V$101,4,FALSE),"0")</f>
        <v>0</v>
      </c>
      <c r="I104" s="65">
        <f t="shared" si="4"/>
        <v>0</v>
      </c>
      <c r="J104" s="66" t="str">
        <f>IFERROR(VLOOKUP(G104,男子登録②!$P$2:$V$101,5,FALSE),"0")</f>
        <v>0</v>
      </c>
      <c r="K104" s="66" t="str">
        <f>IFERROR(VLOOKUP(G104,男子登録②!$P$2:$V$101,7,FALSE),"0")</f>
        <v>0</v>
      </c>
      <c r="L104" s="65">
        <v>1</v>
      </c>
      <c r="M104" s="65" t="str">
        <f>IFERROR(VLOOKUP(G104,男子登録②!$P$2:$V$101,3,FALSE),"0")</f>
        <v>0</v>
      </c>
      <c r="N104" s="65" t="str">
        <f>IFERROR(VLOOKUP(G104,男子登録②!$P$2:$V$101,6,FALSE),"0")</f>
        <v>0</v>
      </c>
      <c r="O104" s="125"/>
      <c r="P104" s="67" t="s">
        <v>213</v>
      </c>
      <c r="Q104" s="125"/>
      <c r="R104" s="65" t="str">
        <f>IFERROR(VLOOKUP(A104,出場種目!$C$3:$D$66,2,FALSE),"0")</f>
        <v>0</v>
      </c>
      <c r="S104" s="65">
        <f>入力シート③!D108</f>
        <v>0</v>
      </c>
      <c r="T104" s="67">
        <v>0</v>
      </c>
      <c r="U104" s="67">
        <v>2</v>
      </c>
      <c r="V104" s="65">
        <f>入力シート③!$B$1</f>
        <v>0</v>
      </c>
    </row>
    <row r="105" spans="1:22" s="65" customFormat="1" ht="13" customHeight="1">
      <c r="A105" s="65">
        <f>入力シート③!C109</f>
        <v>0</v>
      </c>
      <c r="B105" s="65" t="str">
        <f t="shared" si="3"/>
        <v>0</v>
      </c>
      <c r="C105" s="65" t="str">
        <f>IFERROR(VLOOKUP(入力シート③!$B$1,所属!$B$2:$C$56,2,FALSE),"0")</f>
        <v>0</v>
      </c>
      <c r="D105" s="125"/>
      <c r="E105" s="125"/>
      <c r="F105" s="65" t="str">
        <f>入力シート③!$A109</f>
        <v/>
      </c>
      <c r="G105" s="65">
        <f>入力シート③!B109</f>
        <v>0</v>
      </c>
      <c r="H105" s="66" t="str">
        <f>IFERROR(VLOOKUP(G105,男子登録②!$P$2:$V$101,4,FALSE),"0")</f>
        <v>0</v>
      </c>
      <c r="I105" s="65">
        <f t="shared" si="4"/>
        <v>0</v>
      </c>
      <c r="J105" s="66" t="str">
        <f>IFERROR(VLOOKUP(G105,男子登録②!$P$2:$V$101,5,FALSE),"0")</f>
        <v>0</v>
      </c>
      <c r="K105" s="66" t="str">
        <f>IFERROR(VLOOKUP(G105,男子登録②!$P$2:$V$101,7,FALSE),"0")</f>
        <v>0</v>
      </c>
      <c r="L105" s="65">
        <v>1</v>
      </c>
      <c r="M105" s="65" t="str">
        <f>IFERROR(VLOOKUP(G105,男子登録②!$P$2:$V$101,3,FALSE),"0")</f>
        <v>0</v>
      </c>
      <c r="N105" s="65" t="str">
        <f>IFERROR(VLOOKUP(G105,男子登録②!$P$2:$V$101,6,FALSE),"0")</f>
        <v>0</v>
      </c>
      <c r="O105" s="125"/>
      <c r="P105" s="67" t="s">
        <v>213</v>
      </c>
      <c r="Q105" s="125"/>
      <c r="R105" s="65" t="str">
        <f>IFERROR(VLOOKUP(A105,出場種目!$C$3:$D$66,2,FALSE),"0")</f>
        <v>0</v>
      </c>
      <c r="S105" s="65">
        <f>入力シート③!D109</f>
        <v>0</v>
      </c>
      <c r="T105" s="67">
        <v>0</v>
      </c>
      <c r="U105" s="67">
        <v>2</v>
      </c>
      <c r="V105" s="65">
        <f>入力シート③!$B$1</f>
        <v>0</v>
      </c>
    </row>
    <row r="106" spans="1:22" s="65" customFormat="1" ht="13" customHeight="1">
      <c r="A106" s="65">
        <f>入力シート③!C110</f>
        <v>0</v>
      </c>
      <c r="B106" s="65" t="str">
        <f t="shared" si="3"/>
        <v>0</v>
      </c>
      <c r="C106" s="65" t="str">
        <f>IFERROR(VLOOKUP(入力シート③!$B$1,所属!$B$2:$C$56,2,FALSE),"0")</f>
        <v>0</v>
      </c>
      <c r="D106" s="125"/>
      <c r="E106" s="125"/>
      <c r="F106" s="65" t="str">
        <f>入力シート③!$A110</f>
        <v/>
      </c>
      <c r="G106" s="65">
        <f>入力シート③!B110</f>
        <v>0</v>
      </c>
      <c r="H106" s="66" t="str">
        <f>IFERROR(VLOOKUP(G106,男子登録②!$P$2:$V$101,4,FALSE),"0")</f>
        <v>0</v>
      </c>
      <c r="I106" s="65">
        <f t="shared" si="4"/>
        <v>0</v>
      </c>
      <c r="J106" s="66" t="str">
        <f>IFERROR(VLOOKUP(G106,男子登録②!$P$2:$V$101,5,FALSE),"0")</f>
        <v>0</v>
      </c>
      <c r="K106" s="66" t="str">
        <f>IFERROR(VLOOKUP(G106,男子登録②!$P$2:$V$101,7,FALSE),"0")</f>
        <v>0</v>
      </c>
      <c r="L106" s="65">
        <v>1</v>
      </c>
      <c r="M106" s="65" t="str">
        <f>IFERROR(VLOOKUP(G106,男子登録②!$P$2:$V$101,3,FALSE),"0")</f>
        <v>0</v>
      </c>
      <c r="N106" s="65" t="str">
        <f>IFERROR(VLOOKUP(G106,男子登録②!$P$2:$V$101,6,FALSE),"0")</f>
        <v>0</v>
      </c>
      <c r="O106" s="125"/>
      <c r="P106" s="67" t="s">
        <v>213</v>
      </c>
      <c r="Q106" s="125"/>
      <c r="R106" s="65" t="str">
        <f>IFERROR(VLOOKUP(A106,出場種目!$C$3:$D$66,2,FALSE),"0")</f>
        <v>0</v>
      </c>
      <c r="S106" s="65">
        <f>入力シート③!D110</f>
        <v>0</v>
      </c>
      <c r="T106" s="67">
        <v>0</v>
      </c>
      <c r="U106" s="67">
        <v>2</v>
      </c>
      <c r="V106" s="65">
        <f>入力シート③!$B$1</f>
        <v>0</v>
      </c>
    </row>
    <row r="107" spans="1:22" s="65" customFormat="1" ht="13" customHeight="1">
      <c r="A107" s="65">
        <f>入力シート③!C111</f>
        <v>0</v>
      </c>
      <c r="B107" s="65" t="str">
        <f t="shared" si="3"/>
        <v>0</v>
      </c>
      <c r="C107" s="65" t="str">
        <f>IFERROR(VLOOKUP(入力シート③!$B$1,所属!$B$2:$C$56,2,FALSE),"0")</f>
        <v>0</v>
      </c>
      <c r="D107" s="125"/>
      <c r="E107" s="125"/>
      <c r="F107" s="65" t="str">
        <f>入力シート③!$A111</f>
        <v/>
      </c>
      <c r="G107" s="65">
        <f>入力シート③!B111</f>
        <v>0</v>
      </c>
      <c r="H107" s="66" t="str">
        <f>IFERROR(VLOOKUP(G107,男子登録②!$P$2:$V$101,4,FALSE),"0")</f>
        <v>0</v>
      </c>
      <c r="I107" s="65">
        <f t="shared" si="4"/>
        <v>0</v>
      </c>
      <c r="J107" s="66" t="str">
        <f>IFERROR(VLOOKUP(G107,男子登録②!$P$2:$V$101,5,FALSE),"0")</f>
        <v>0</v>
      </c>
      <c r="K107" s="66" t="str">
        <f>IFERROR(VLOOKUP(G107,男子登録②!$P$2:$V$101,7,FALSE),"0")</f>
        <v>0</v>
      </c>
      <c r="L107" s="65">
        <v>1</v>
      </c>
      <c r="M107" s="65" t="str">
        <f>IFERROR(VLOOKUP(G107,男子登録②!$P$2:$V$101,3,FALSE),"0")</f>
        <v>0</v>
      </c>
      <c r="N107" s="65" t="str">
        <f>IFERROR(VLOOKUP(G107,男子登録②!$P$2:$V$101,6,FALSE),"0")</f>
        <v>0</v>
      </c>
      <c r="O107" s="125"/>
      <c r="P107" s="67" t="s">
        <v>213</v>
      </c>
      <c r="Q107" s="125"/>
      <c r="R107" s="65" t="str">
        <f>IFERROR(VLOOKUP(A107,出場種目!$C$3:$D$66,2,FALSE),"0")</f>
        <v>0</v>
      </c>
      <c r="S107" s="65">
        <f>入力シート③!D111</f>
        <v>0</v>
      </c>
      <c r="T107" s="67">
        <v>0</v>
      </c>
      <c r="U107" s="67">
        <v>2</v>
      </c>
      <c r="V107" s="65">
        <f>入力シート③!$B$1</f>
        <v>0</v>
      </c>
    </row>
    <row r="108" spans="1:22" s="65" customFormat="1" ht="13" customHeight="1">
      <c r="A108" s="65">
        <f>入力シート③!C112</f>
        <v>0</v>
      </c>
      <c r="B108" s="65" t="str">
        <f t="shared" si="3"/>
        <v>0</v>
      </c>
      <c r="C108" s="65" t="str">
        <f>IFERROR(VLOOKUP(入力シート③!$B$1,所属!$B$2:$C$56,2,FALSE),"0")</f>
        <v>0</v>
      </c>
      <c r="D108" s="125"/>
      <c r="E108" s="125"/>
      <c r="F108" s="65" t="str">
        <f>入力シート③!$A112</f>
        <v/>
      </c>
      <c r="G108" s="65">
        <f>入力シート③!B112</f>
        <v>0</v>
      </c>
      <c r="H108" s="66" t="str">
        <f>IFERROR(VLOOKUP(G108,男子登録②!$P$2:$V$101,4,FALSE),"0")</f>
        <v>0</v>
      </c>
      <c r="I108" s="65">
        <f t="shared" si="4"/>
        <v>0</v>
      </c>
      <c r="J108" s="66" t="str">
        <f>IFERROR(VLOOKUP(G108,男子登録②!$P$2:$V$101,5,FALSE),"0")</f>
        <v>0</v>
      </c>
      <c r="K108" s="66" t="str">
        <f>IFERROR(VLOOKUP(G108,男子登録②!$P$2:$V$101,7,FALSE),"0")</f>
        <v>0</v>
      </c>
      <c r="L108" s="65">
        <v>1</v>
      </c>
      <c r="M108" s="65" t="str">
        <f>IFERROR(VLOOKUP(G108,男子登録②!$P$2:$V$101,3,FALSE),"0")</f>
        <v>0</v>
      </c>
      <c r="N108" s="65" t="str">
        <f>IFERROR(VLOOKUP(G108,男子登録②!$P$2:$V$101,6,FALSE),"0")</f>
        <v>0</v>
      </c>
      <c r="O108" s="125"/>
      <c r="P108" s="67" t="s">
        <v>213</v>
      </c>
      <c r="Q108" s="125"/>
      <c r="R108" s="65" t="str">
        <f>IFERROR(VLOOKUP(A108,出場種目!$C$3:$D$66,2,FALSE),"0")</f>
        <v>0</v>
      </c>
      <c r="S108" s="65">
        <f>入力シート③!D112</f>
        <v>0</v>
      </c>
      <c r="T108" s="67">
        <v>0</v>
      </c>
      <c r="U108" s="67">
        <v>2</v>
      </c>
      <c r="V108" s="65">
        <f>入力シート③!$B$1</f>
        <v>0</v>
      </c>
    </row>
    <row r="109" spans="1:22" s="65" customFormat="1" ht="13" customHeight="1" thickBot="1">
      <c r="A109" s="130">
        <f>入力シート③!C113</f>
        <v>0</v>
      </c>
      <c r="B109" s="130" t="str">
        <f t="shared" si="3"/>
        <v>0</v>
      </c>
      <c r="C109" s="130" t="str">
        <f>IFERROR(VLOOKUP(入力シート③!$B$1,所属!$B$2:$C$56,2,FALSE),"0")</f>
        <v>0</v>
      </c>
      <c r="D109" s="131"/>
      <c r="E109" s="131"/>
      <c r="F109" s="130" t="str">
        <f>入力シート③!$A113</f>
        <v/>
      </c>
      <c r="G109" s="130">
        <f>入力シート③!B113</f>
        <v>0</v>
      </c>
      <c r="H109" s="132" t="str">
        <f>IFERROR(VLOOKUP(G109,男子登録②!$P$2:$V$101,4,FALSE),"0")</f>
        <v>0</v>
      </c>
      <c r="I109" s="130">
        <f t="shared" si="4"/>
        <v>0</v>
      </c>
      <c r="J109" s="132" t="str">
        <f>IFERROR(VLOOKUP(G109,男子登録②!$P$2:$V$101,5,FALSE),"0")</f>
        <v>0</v>
      </c>
      <c r="K109" s="132" t="str">
        <f>IFERROR(VLOOKUP(G109,男子登録②!$P$2:$V$101,7,FALSE),"0")</f>
        <v>0</v>
      </c>
      <c r="L109" s="130">
        <v>1</v>
      </c>
      <c r="M109" s="130" t="str">
        <f>IFERROR(VLOOKUP(G109,男子登録②!$P$2:$V$101,3,FALSE),"0")</f>
        <v>0</v>
      </c>
      <c r="N109" s="130" t="str">
        <f>IFERROR(VLOOKUP(G109,男子登録②!$P$2:$V$101,6,FALSE),"0")</f>
        <v>0</v>
      </c>
      <c r="O109" s="131"/>
      <c r="P109" s="133" t="s">
        <v>213</v>
      </c>
      <c r="Q109" s="131"/>
      <c r="R109" s="130" t="str">
        <f>IFERROR(VLOOKUP(A109,出場種目!$C$3:$D$66,2,FALSE),"0")</f>
        <v>0</v>
      </c>
      <c r="S109" s="130">
        <f>入力シート③!D113</f>
        <v>0</v>
      </c>
      <c r="T109" s="133">
        <v>0</v>
      </c>
      <c r="U109" s="133">
        <v>2</v>
      </c>
      <c r="V109" s="130">
        <f>入力シート③!$B$1</f>
        <v>0</v>
      </c>
    </row>
    <row r="110" spans="1:22" s="65" customFormat="1" ht="13" customHeight="1">
      <c r="A110" s="65">
        <f>入力シート③!E14</f>
        <v>0</v>
      </c>
      <c r="B110" s="65" t="str">
        <f t="shared" si="3"/>
        <v>0</v>
      </c>
      <c r="C110" s="65" t="str">
        <f>IFERROR(VLOOKUP(入力シート③!$B$1,所属!$B$2:$C$56,2,FALSE),"0")</f>
        <v>0</v>
      </c>
      <c r="D110" s="125"/>
      <c r="E110" s="125"/>
      <c r="F110" s="65" t="str">
        <f>入力シート③!$A14</f>
        <v/>
      </c>
      <c r="G110" s="65">
        <f>入力シート③!B14</f>
        <v>0</v>
      </c>
      <c r="H110" s="66" t="str">
        <f>IFERROR(VLOOKUP(G110,男子登録②!$P$2:$V$101,4,FALSE),"0")</f>
        <v>0</v>
      </c>
      <c r="I110" s="65">
        <f t="shared" ref="I110" si="5">G110</f>
        <v>0</v>
      </c>
      <c r="J110" s="66" t="str">
        <f>IFERROR(VLOOKUP(G110,男子登録②!$P$2:$V$101,5,FALSE),"0")</f>
        <v>0</v>
      </c>
      <c r="K110" s="66" t="str">
        <f>IFERROR(VLOOKUP(G110,男子登録②!$P$2:$V$101,7,FALSE),"0")</f>
        <v>0</v>
      </c>
      <c r="L110" s="65">
        <v>1</v>
      </c>
      <c r="M110" s="65" t="str">
        <f>IFERROR(VLOOKUP(G110,男子登録②!$P$2:$V$101,3,FALSE),"0")</f>
        <v>0</v>
      </c>
      <c r="N110" s="65" t="str">
        <f>IFERROR(VLOOKUP(G110,男子登録②!$P$2:$V$101,6,FALSE),"0")</f>
        <v>0</v>
      </c>
      <c r="O110" s="125"/>
      <c r="P110" s="67" t="s">
        <v>213</v>
      </c>
      <c r="Q110" s="125"/>
      <c r="R110" s="65" t="str">
        <f>IFERROR(VLOOKUP(A110,出場種目!$C$3:$D$66,2,FALSE),"0")</f>
        <v>0</v>
      </c>
      <c r="S110" s="65">
        <f>入力シート③!F14</f>
        <v>0</v>
      </c>
      <c r="T110" s="67">
        <v>0</v>
      </c>
      <c r="U110" s="67">
        <v>2</v>
      </c>
      <c r="V110" s="65">
        <f>入力シート③!$B$1</f>
        <v>0</v>
      </c>
    </row>
    <row r="111" spans="1:22" s="65" customFormat="1" ht="13" customHeight="1">
      <c r="A111" s="65">
        <f>入力シート③!E15</f>
        <v>0</v>
      </c>
      <c r="B111" s="65" t="str">
        <f t="shared" si="3"/>
        <v>0</v>
      </c>
      <c r="C111" s="65" t="str">
        <f>IFERROR(VLOOKUP(入力シート③!$B$1,所属!$B$2:$C$56,2,FALSE),"0")</f>
        <v>0</v>
      </c>
      <c r="D111" s="125"/>
      <c r="E111" s="125"/>
      <c r="F111" s="65" t="str">
        <f>入力シート③!$A15</f>
        <v/>
      </c>
      <c r="G111" s="65">
        <f>入力シート③!B15</f>
        <v>0</v>
      </c>
      <c r="H111" s="66" t="str">
        <f>IFERROR(VLOOKUP(G111,男子登録②!$P$2:$V$101,4,FALSE),"0")</f>
        <v>0</v>
      </c>
      <c r="I111" s="65">
        <f t="shared" ref="I111:I113" si="6">G111</f>
        <v>0</v>
      </c>
      <c r="J111" s="66" t="str">
        <f>IFERROR(VLOOKUP(G111,男子登録②!$P$2:$V$101,5,FALSE),"0")</f>
        <v>0</v>
      </c>
      <c r="K111" s="66" t="str">
        <f>IFERROR(VLOOKUP(G111,男子登録②!$P$2:$V$101,7,FALSE),"0")</f>
        <v>0</v>
      </c>
      <c r="L111" s="65">
        <v>1</v>
      </c>
      <c r="M111" s="65" t="str">
        <f>IFERROR(VLOOKUP(G111,男子登録②!$P$2:$V$101,3,FALSE),"0")</f>
        <v>0</v>
      </c>
      <c r="N111" s="65" t="str">
        <f>IFERROR(VLOOKUP(G111,男子登録②!$P$2:$V$101,6,FALSE),"0")</f>
        <v>0</v>
      </c>
      <c r="O111" s="125"/>
      <c r="P111" s="67" t="s">
        <v>213</v>
      </c>
      <c r="Q111" s="125"/>
      <c r="R111" s="65" t="str">
        <f>IFERROR(VLOOKUP(A111,出場種目!$C$3:$D$66,2,FALSE),"0")</f>
        <v>0</v>
      </c>
      <c r="S111" s="65">
        <f>入力シート③!F15</f>
        <v>0</v>
      </c>
      <c r="T111" s="67">
        <v>0</v>
      </c>
      <c r="U111" s="67">
        <v>2</v>
      </c>
      <c r="V111" s="65">
        <f>入力シート③!$B$1</f>
        <v>0</v>
      </c>
    </row>
    <row r="112" spans="1:22" s="65" customFormat="1" ht="13" customHeight="1">
      <c r="A112" s="65">
        <f>入力シート③!E16</f>
        <v>0</v>
      </c>
      <c r="B112" s="65" t="str">
        <f t="shared" si="3"/>
        <v>0</v>
      </c>
      <c r="C112" s="65" t="str">
        <f>IFERROR(VLOOKUP(入力シート③!$B$1,所属!$B$2:$C$56,2,FALSE),"0")</f>
        <v>0</v>
      </c>
      <c r="D112" s="125"/>
      <c r="E112" s="125"/>
      <c r="F112" s="65" t="str">
        <f>入力シート③!$A16</f>
        <v/>
      </c>
      <c r="G112" s="65">
        <f>入力シート③!B16</f>
        <v>0</v>
      </c>
      <c r="H112" s="66" t="str">
        <f>IFERROR(VLOOKUP(G112,男子登録②!$P$2:$V$101,4,FALSE),"0")</f>
        <v>0</v>
      </c>
      <c r="I112" s="65">
        <f t="shared" si="6"/>
        <v>0</v>
      </c>
      <c r="J112" s="66" t="str">
        <f>IFERROR(VLOOKUP(G112,男子登録②!$P$2:$V$101,5,FALSE),"0")</f>
        <v>0</v>
      </c>
      <c r="K112" s="66" t="str">
        <f>IFERROR(VLOOKUP(G112,男子登録②!$P$2:$V$101,7,FALSE),"0")</f>
        <v>0</v>
      </c>
      <c r="L112" s="65">
        <v>1</v>
      </c>
      <c r="M112" s="65" t="str">
        <f>IFERROR(VLOOKUP(G112,男子登録②!$P$2:$V$101,3,FALSE),"0")</f>
        <v>0</v>
      </c>
      <c r="N112" s="65" t="str">
        <f>IFERROR(VLOOKUP(G112,男子登録②!$P$2:$V$101,6,FALSE),"0")</f>
        <v>0</v>
      </c>
      <c r="O112" s="125"/>
      <c r="P112" s="67" t="s">
        <v>213</v>
      </c>
      <c r="Q112" s="125"/>
      <c r="R112" s="65" t="str">
        <f>IFERROR(VLOOKUP(A112,出場種目!$C$3:$D$66,2,FALSE),"0")</f>
        <v>0</v>
      </c>
      <c r="S112" s="65">
        <f>入力シート③!F16</f>
        <v>0</v>
      </c>
      <c r="T112" s="67">
        <v>0</v>
      </c>
      <c r="U112" s="67">
        <v>2</v>
      </c>
      <c r="V112" s="65">
        <f>入力シート③!$B$1</f>
        <v>0</v>
      </c>
    </row>
    <row r="113" spans="1:22" s="65" customFormat="1" ht="13" customHeight="1">
      <c r="A113" s="65">
        <f>入力シート③!E17</f>
        <v>0</v>
      </c>
      <c r="B113" s="65" t="str">
        <f t="shared" si="3"/>
        <v>0</v>
      </c>
      <c r="C113" s="65" t="str">
        <f>IFERROR(VLOOKUP(入力シート③!$B$1,所属!$B$2:$C$56,2,FALSE),"0")</f>
        <v>0</v>
      </c>
      <c r="D113" s="125"/>
      <c r="E113" s="125"/>
      <c r="F113" s="65" t="str">
        <f>入力シート③!$A17</f>
        <v/>
      </c>
      <c r="G113" s="65">
        <f>入力シート③!B17</f>
        <v>0</v>
      </c>
      <c r="H113" s="66" t="str">
        <f>IFERROR(VLOOKUP(G113,男子登録②!$P$2:$V$101,4,FALSE),"0")</f>
        <v>0</v>
      </c>
      <c r="I113" s="65">
        <f t="shared" si="6"/>
        <v>0</v>
      </c>
      <c r="J113" s="66" t="str">
        <f>IFERROR(VLOOKUP(G113,男子登録②!$P$2:$V$101,5,FALSE),"0")</f>
        <v>0</v>
      </c>
      <c r="K113" s="66" t="str">
        <f>IFERROR(VLOOKUP(G113,男子登録②!$P$2:$V$101,7,FALSE),"0")</f>
        <v>0</v>
      </c>
      <c r="L113" s="65">
        <v>1</v>
      </c>
      <c r="M113" s="65" t="str">
        <f>IFERROR(VLOOKUP(G113,男子登録②!$P$2:$V$101,3,FALSE),"0")</f>
        <v>0</v>
      </c>
      <c r="N113" s="65" t="str">
        <f>IFERROR(VLOOKUP(G113,男子登録②!$P$2:$V$101,6,FALSE),"0")</f>
        <v>0</v>
      </c>
      <c r="O113" s="125"/>
      <c r="P113" s="67" t="s">
        <v>213</v>
      </c>
      <c r="Q113" s="125"/>
      <c r="R113" s="65" t="str">
        <f>IFERROR(VLOOKUP(A113,出場種目!$C$3:$D$66,2,FALSE),"0")</f>
        <v>0</v>
      </c>
      <c r="S113" s="65">
        <f>入力シート③!F17</f>
        <v>0</v>
      </c>
      <c r="T113" s="67">
        <v>0</v>
      </c>
      <c r="U113" s="67">
        <v>2</v>
      </c>
      <c r="V113" s="65">
        <f>入力シート③!$B$1</f>
        <v>0</v>
      </c>
    </row>
    <row r="114" spans="1:22" s="65" customFormat="1" ht="13" customHeight="1">
      <c r="A114" s="65">
        <f>入力シート③!E18</f>
        <v>0</v>
      </c>
      <c r="B114" s="65" t="str">
        <f t="shared" si="3"/>
        <v>0</v>
      </c>
      <c r="C114" s="65" t="str">
        <f>IFERROR(VLOOKUP(入力シート③!$B$1,所属!$B$2:$C$56,2,FALSE),"0")</f>
        <v>0</v>
      </c>
      <c r="D114" s="125"/>
      <c r="E114" s="125"/>
      <c r="F114" s="65" t="str">
        <f>入力シート③!$A18</f>
        <v/>
      </c>
      <c r="G114" s="65">
        <f>入力シート③!B18</f>
        <v>0</v>
      </c>
      <c r="H114" s="66" t="str">
        <f>IFERROR(VLOOKUP(G114,男子登録②!$P$2:$V$101,4,FALSE),"0")</f>
        <v>0</v>
      </c>
      <c r="I114" s="65">
        <f t="shared" ref="I114:I177" si="7">G114</f>
        <v>0</v>
      </c>
      <c r="J114" s="66" t="str">
        <f>IFERROR(VLOOKUP(G114,男子登録②!$P$2:$V$101,5,FALSE),"0")</f>
        <v>0</v>
      </c>
      <c r="K114" s="66" t="str">
        <f>IFERROR(VLOOKUP(G114,男子登録②!$P$2:$V$101,7,FALSE),"0")</f>
        <v>0</v>
      </c>
      <c r="L114" s="65">
        <v>1</v>
      </c>
      <c r="M114" s="65" t="str">
        <f>IFERROR(VLOOKUP(G114,男子登録②!$P$2:$V$101,3,FALSE),"0")</f>
        <v>0</v>
      </c>
      <c r="N114" s="65" t="str">
        <f>IFERROR(VLOOKUP(G114,男子登録②!$P$2:$V$101,6,FALSE),"0")</f>
        <v>0</v>
      </c>
      <c r="O114" s="125"/>
      <c r="P114" s="67" t="s">
        <v>213</v>
      </c>
      <c r="Q114" s="125"/>
      <c r="R114" s="65" t="str">
        <f>IFERROR(VLOOKUP(A114,出場種目!$C$3:$D$66,2,FALSE),"0")</f>
        <v>0</v>
      </c>
      <c r="S114" s="65">
        <f>入力シート③!F18</f>
        <v>0</v>
      </c>
      <c r="T114" s="67">
        <v>0</v>
      </c>
      <c r="U114" s="67">
        <v>2</v>
      </c>
      <c r="V114" s="65">
        <f>入力シート③!$B$1</f>
        <v>0</v>
      </c>
    </row>
    <row r="115" spans="1:22" s="65" customFormat="1" ht="13" customHeight="1">
      <c r="A115" s="65">
        <f>入力シート③!E19</f>
        <v>0</v>
      </c>
      <c r="B115" s="65" t="str">
        <f t="shared" si="3"/>
        <v>0</v>
      </c>
      <c r="C115" s="65" t="str">
        <f>IFERROR(VLOOKUP(入力シート③!$B$1,所属!$B$2:$C$56,2,FALSE),"0")</f>
        <v>0</v>
      </c>
      <c r="D115" s="125"/>
      <c r="E115" s="125"/>
      <c r="F115" s="65" t="str">
        <f>入力シート③!$A19</f>
        <v/>
      </c>
      <c r="G115" s="65">
        <f>入力シート③!B19</f>
        <v>0</v>
      </c>
      <c r="H115" s="66" t="str">
        <f>IFERROR(VLOOKUP(G115,男子登録②!$P$2:$V$101,4,FALSE),"0")</f>
        <v>0</v>
      </c>
      <c r="I115" s="65">
        <f t="shared" si="7"/>
        <v>0</v>
      </c>
      <c r="J115" s="66" t="str">
        <f>IFERROR(VLOOKUP(G115,男子登録②!$P$2:$V$101,5,FALSE),"0")</f>
        <v>0</v>
      </c>
      <c r="K115" s="66" t="str">
        <f>IFERROR(VLOOKUP(G115,男子登録②!$P$2:$V$101,7,FALSE),"0")</f>
        <v>0</v>
      </c>
      <c r="L115" s="65">
        <v>1</v>
      </c>
      <c r="M115" s="65" t="str">
        <f>IFERROR(VLOOKUP(G115,男子登録②!$P$2:$V$101,3,FALSE),"0")</f>
        <v>0</v>
      </c>
      <c r="N115" s="65" t="str">
        <f>IFERROR(VLOOKUP(G115,男子登録②!$P$2:$V$101,6,FALSE),"0")</f>
        <v>0</v>
      </c>
      <c r="O115" s="125"/>
      <c r="P115" s="67" t="s">
        <v>213</v>
      </c>
      <c r="Q115" s="125"/>
      <c r="R115" s="65" t="str">
        <f>IFERROR(VLOOKUP(A115,出場種目!$C$3:$D$66,2,FALSE),"0")</f>
        <v>0</v>
      </c>
      <c r="S115" s="65">
        <f>入力シート③!F19</f>
        <v>0</v>
      </c>
      <c r="T115" s="67">
        <v>0</v>
      </c>
      <c r="U115" s="67">
        <v>2</v>
      </c>
      <c r="V115" s="65">
        <f>入力シート③!$B$1</f>
        <v>0</v>
      </c>
    </row>
    <row r="116" spans="1:22" s="65" customFormat="1" ht="13" customHeight="1">
      <c r="A116" s="65">
        <f>入力シート③!E20</f>
        <v>0</v>
      </c>
      <c r="B116" s="65" t="str">
        <f t="shared" si="3"/>
        <v>0</v>
      </c>
      <c r="C116" s="65" t="str">
        <f>IFERROR(VLOOKUP(入力シート③!$B$1,所属!$B$2:$C$56,2,FALSE),"0")</f>
        <v>0</v>
      </c>
      <c r="D116" s="125"/>
      <c r="E116" s="125"/>
      <c r="F116" s="65" t="str">
        <f>入力シート③!$A20</f>
        <v/>
      </c>
      <c r="G116" s="65">
        <f>入力シート③!B20</f>
        <v>0</v>
      </c>
      <c r="H116" s="66" t="str">
        <f>IFERROR(VLOOKUP(G116,男子登録②!$P$2:$V$101,4,FALSE),"0")</f>
        <v>0</v>
      </c>
      <c r="I116" s="65">
        <f t="shared" si="7"/>
        <v>0</v>
      </c>
      <c r="J116" s="66" t="str">
        <f>IFERROR(VLOOKUP(G116,男子登録②!$P$2:$V$101,5,FALSE),"0")</f>
        <v>0</v>
      </c>
      <c r="K116" s="66" t="str">
        <f>IFERROR(VLOOKUP(G116,男子登録②!$P$2:$V$101,7,FALSE),"0")</f>
        <v>0</v>
      </c>
      <c r="L116" s="65">
        <v>1</v>
      </c>
      <c r="M116" s="65" t="str">
        <f>IFERROR(VLOOKUP(G116,男子登録②!$P$2:$V$101,3,FALSE),"0")</f>
        <v>0</v>
      </c>
      <c r="N116" s="65" t="str">
        <f>IFERROR(VLOOKUP(G116,男子登録②!$P$2:$V$101,6,FALSE),"0")</f>
        <v>0</v>
      </c>
      <c r="O116" s="125"/>
      <c r="P116" s="67" t="s">
        <v>213</v>
      </c>
      <c r="Q116" s="125"/>
      <c r="R116" s="65" t="str">
        <f>IFERROR(VLOOKUP(A116,出場種目!$C$3:$D$66,2,FALSE),"0")</f>
        <v>0</v>
      </c>
      <c r="S116" s="65">
        <f>入力シート③!F20</f>
        <v>0</v>
      </c>
      <c r="T116" s="67">
        <v>0</v>
      </c>
      <c r="U116" s="67">
        <v>2</v>
      </c>
      <c r="V116" s="65">
        <f>入力シート③!$B$1</f>
        <v>0</v>
      </c>
    </row>
    <row r="117" spans="1:22" s="65" customFormat="1" ht="13" customHeight="1">
      <c r="A117" s="65">
        <f>入力シート③!E21</f>
        <v>0</v>
      </c>
      <c r="B117" s="65" t="str">
        <f t="shared" si="3"/>
        <v>0</v>
      </c>
      <c r="C117" s="65" t="str">
        <f>IFERROR(VLOOKUP(入力シート③!$B$1,所属!$B$2:$C$56,2,FALSE),"0")</f>
        <v>0</v>
      </c>
      <c r="D117" s="125"/>
      <c r="E117" s="125"/>
      <c r="F117" s="65" t="str">
        <f>入力シート③!$A21</f>
        <v/>
      </c>
      <c r="G117" s="65">
        <f>入力シート③!B21</f>
        <v>0</v>
      </c>
      <c r="H117" s="66" t="str">
        <f>IFERROR(VLOOKUP(G117,男子登録②!$P$2:$V$101,4,FALSE),"0")</f>
        <v>0</v>
      </c>
      <c r="I117" s="65">
        <f t="shared" si="7"/>
        <v>0</v>
      </c>
      <c r="J117" s="66" t="str">
        <f>IFERROR(VLOOKUP(G117,男子登録②!$P$2:$V$101,5,FALSE),"0")</f>
        <v>0</v>
      </c>
      <c r="K117" s="66" t="str">
        <f>IFERROR(VLOOKUP(G117,男子登録②!$P$2:$V$101,7,FALSE),"0")</f>
        <v>0</v>
      </c>
      <c r="L117" s="65">
        <v>1</v>
      </c>
      <c r="M117" s="65" t="str">
        <f>IFERROR(VLOOKUP(G117,男子登録②!$P$2:$V$101,3,FALSE),"0")</f>
        <v>0</v>
      </c>
      <c r="N117" s="65" t="str">
        <f>IFERROR(VLOOKUP(G117,男子登録②!$P$2:$V$101,6,FALSE),"0")</f>
        <v>0</v>
      </c>
      <c r="O117" s="125"/>
      <c r="P117" s="67" t="s">
        <v>213</v>
      </c>
      <c r="Q117" s="125"/>
      <c r="R117" s="65" t="str">
        <f>IFERROR(VLOOKUP(A117,出場種目!$C$3:$D$66,2,FALSE),"0")</f>
        <v>0</v>
      </c>
      <c r="S117" s="65">
        <f>入力シート③!F21</f>
        <v>0</v>
      </c>
      <c r="T117" s="67">
        <v>0</v>
      </c>
      <c r="U117" s="67">
        <v>2</v>
      </c>
      <c r="V117" s="65">
        <f>入力シート③!$B$1</f>
        <v>0</v>
      </c>
    </row>
    <row r="118" spans="1:22" s="65" customFormat="1" ht="13" customHeight="1">
      <c r="A118" s="65">
        <f>入力シート③!E22</f>
        <v>0</v>
      </c>
      <c r="B118" s="65" t="str">
        <f t="shared" si="3"/>
        <v>0</v>
      </c>
      <c r="C118" s="65" t="str">
        <f>IFERROR(VLOOKUP(入力シート③!$B$1,所属!$B$2:$C$56,2,FALSE),"0")</f>
        <v>0</v>
      </c>
      <c r="D118" s="125"/>
      <c r="E118" s="125"/>
      <c r="F118" s="65" t="str">
        <f>入力シート③!$A22</f>
        <v/>
      </c>
      <c r="G118" s="65">
        <f>入力シート③!B22</f>
        <v>0</v>
      </c>
      <c r="H118" s="66" t="str">
        <f>IFERROR(VLOOKUP(G118,男子登録②!$P$2:$V$101,4,FALSE),"0")</f>
        <v>0</v>
      </c>
      <c r="I118" s="65">
        <f t="shared" si="7"/>
        <v>0</v>
      </c>
      <c r="J118" s="66" t="str">
        <f>IFERROR(VLOOKUP(G118,男子登録②!$P$2:$V$101,5,FALSE),"0")</f>
        <v>0</v>
      </c>
      <c r="K118" s="66" t="str">
        <f>IFERROR(VLOOKUP(G118,男子登録②!$P$2:$V$101,7,FALSE),"0")</f>
        <v>0</v>
      </c>
      <c r="L118" s="65">
        <v>1</v>
      </c>
      <c r="M118" s="65" t="str">
        <f>IFERROR(VLOOKUP(G118,男子登録②!$P$2:$V$101,3,FALSE),"0")</f>
        <v>0</v>
      </c>
      <c r="N118" s="65" t="str">
        <f>IFERROR(VLOOKUP(G118,男子登録②!$P$2:$V$101,6,FALSE),"0")</f>
        <v>0</v>
      </c>
      <c r="O118" s="125"/>
      <c r="P118" s="67" t="s">
        <v>213</v>
      </c>
      <c r="Q118" s="125"/>
      <c r="R118" s="65" t="str">
        <f>IFERROR(VLOOKUP(A118,出場種目!$C$3:$D$66,2,FALSE),"0")</f>
        <v>0</v>
      </c>
      <c r="S118" s="65">
        <f>入力シート③!F22</f>
        <v>0</v>
      </c>
      <c r="T118" s="67">
        <v>0</v>
      </c>
      <c r="U118" s="67">
        <v>2</v>
      </c>
      <c r="V118" s="65">
        <f>入力シート③!$B$1</f>
        <v>0</v>
      </c>
    </row>
    <row r="119" spans="1:22" s="65" customFormat="1" ht="13" customHeight="1">
      <c r="A119" s="65">
        <f>入力シート③!E23</f>
        <v>0</v>
      </c>
      <c r="B119" s="65" t="str">
        <f t="shared" si="3"/>
        <v>0</v>
      </c>
      <c r="C119" s="65" t="str">
        <f>IFERROR(VLOOKUP(入力シート③!$B$1,所属!$B$2:$C$56,2,FALSE),"0")</f>
        <v>0</v>
      </c>
      <c r="D119" s="125"/>
      <c r="E119" s="125"/>
      <c r="F119" s="65" t="str">
        <f>入力シート③!$A23</f>
        <v/>
      </c>
      <c r="G119" s="65">
        <f>入力シート③!B23</f>
        <v>0</v>
      </c>
      <c r="H119" s="66" t="str">
        <f>IFERROR(VLOOKUP(G119,男子登録②!$P$2:$V$101,4,FALSE),"0")</f>
        <v>0</v>
      </c>
      <c r="I119" s="65">
        <f t="shared" si="7"/>
        <v>0</v>
      </c>
      <c r="J119" s="66" t="str">
        <f>IFERROR(VLOOKUP(G119,男子登録②!$P$2:$V$101,5,FALSE),"0")</f>
        <v>0</v>
      </c>
      <c r="K119" s="66" t="str">
        <f>IFERROR(VLOOKUP(G119,男子登録②!$P$2:$V$101,7,FALSE),"0")</f>
        <v>0</v>
      </c>
      <c r="L119" s="65">
        <v>1</v>
      </c>
      <c r="M119" s="65" t="str">
        <f>IFERROR(VLOOKUP(G119,男子登録②!$P$2:$V$101,3,FALSE),"0")</f>
        <v>0</v>
      </c>
      <c r="N119" s="65" t="str">
        <f>IFERROR(VLOOKUP(G119,男子登録②!$P$2:$V$101,6,FALSE),"0")</f>
        <v>0</v>
      </c>
      <c r="O119" s="125"/>
      <c r="P119" s="67" t="s">
        <v>213</v>
      </c>
      <c r="Q119" s="125"/>
      <c r="R119" s="65" t="str">
        <f>IFERROR(VLOOKUP(A119,出場種目!$C$3:$D$66,2,FALSE),"0")</f>
        <v>0</v>
      </c>
      <c r="S119" s="65">
        <f>入力シート③!F23</f>
        <v>0</v>
      </c>
      <c r="T119" s="67">
        <v>0</v>
      </c>
      <c r="U119" s="67">
        <v>2</v>
      </c>
      <c r="V119" s="65">
        <f>入力シート③!$B$1</f>
        <v>0</v>
      </c>
    </row>
    <row r="120" spans="1:22" s="65" customFormat="1" ht="13" customHeight="1">
      <c r="A120" s="65">
        <f>入力シート③!E24</f>
        <v>0</v>
      </c>
      <c r="B120" s="65" t="str">
        <f t="shared" si="3"/>
        <v>0</v>
      </c>
      <c r="C120" s="65" t="str">
        <f>IFERROR(VLOOKUP(入力シート③!$B$1,所属!$B$2:$C$56,2,FALSE),"0")</f>
        <v>0</v>
      </c>
      <c r="D120" s="125"/>
      <c r="E120" s="125"/>
      <c r="F120" s="65" t="str">
        <f>入力シート③!$A24</f>
        <v/>
      </c>
      <c r="G120" s="65">
        <f>入力シート③!B24</f>
        <v>0</v>
      </c>
      <c r="H120" s="66" t="str">
        <f>IFERROR(VLOOKUP(G120,男子登録②!$P$2:$V$101,4,FALSE),"0")</f>
        <v>0</v>
      </c>
      <c r="I120" s="65">
        <f t="shared" si="7"/>
        <v>0</v>
      </c>
      <c r="J120" s="66" t="str">
        <f>IFERROR(VLOOKUP(G120,男子登録②!$P$2:$V$101,5,FALSE),"0")</f>
        <v>0</v>
      </c>
      <c r="K120" s="66" t="str">
        <f>IFERROR(VLOOKUP(G120,男子登録②!$P$2:$V$101,7,FALSE),"0")</f>
        <v>0</v>
      </c>
      <c r="L120" s="65">
        <v>1</v>
      </c>
      <c r="M120" s="65" t="str">
        <f>IFERROR(VLOOKUP(G120,男子登録②!$P$2:$V$101,3,FALSE),"0")</f>
        <v>0</v>
      </c>
      <c r="N120" s="65" t="str">
        <f>IFERROR(VLOOKUP(G120,男子登録②!$P$2:$V$101,6,FALSE),"0")</f>
        <v>0</v>
      </c>
      <c r="O120" s="125"/>
      <c r="P120" s="67" t="s">
        <v>213</v>
      </c>
      <c r="Q120" s="125"/>
      <c r="R120" s="65" t="str">
        <f>IFERROR(VLOOKUP(A120,出場種目!$C$3:$D$66,2,FALSE),"0")</f>
        <v>0</v>
      </c>
      <c r="S120" s="65">
        <f>入力シート③!F24</f>
        <v>0</v>
      </c>
      <c r="T120" s="67">
        <v>0</v>
      </c>
      <c r="U120" s="67">
        <v>2</v>
      </c>
      <c r="V120" s="65">
        <f>入力シート③!$B$1</f>
        <v>0</v>
      </c>
    </row>
    <row r="121" spans="1:22" s="65" customFormat="1" ht="13" customHeight="1">
      <c r="A121" s="65">
        <f>入力シート③!E25</f>
        <v>0</v>
      </c>
      <c r="B121" s="65" t="str">
        <f t="shared" si="3"/>
        <v>0</v>
      </c>
      <c r="C121" s="65" t="str">
        <f>IFERROR(VLOOKUP(入力シート③!$B$1,所属!$B$2:$C$56,2,FALSE),"0")</f>
        <v>0</v>
      </c>
      <c r="D121" s="125"/>
      <c r="E121" s="125"/>
      <c r="F121" s="65" t="str">
        <f>入力シート③!$A25</f>
        <v/>
      </c>
      <c r="G121" s="65">
        <f>入力シート③!B25</f>
        <v>0</v>
      </c>
      <c r="H121" s="66" t="str">
        <f>IFERROR(VLOOKUP(G121,男子登録②!$P$2:$V$101,4,FALSE),"0")</f>
        <v>0</v>
      </c>
      <c r="I121" s="65">
        <f t="shared" si="7"/>
        <v>0</v>
      </c>
      <c r="J121" s="66" t="str">
        <f>IFERROR(VLOOKUP(G121,男子登録②!$P$2:$V$101,5,FALSE),"0")</f>
        <v>0</v>
      </c>
      <c r="K121" s="66" t="str">
        <f>IFERROR(VLOOKUP(G121,男子登録②!$P$2:$V$101,7,FALSE),"0")</f>
        <v>0</v>
      </c>
      <c r="L121" s="65">
        <v>1</v>
      </c>
      <c r="M121" s="65" t="str">
        <f>IFERROR(VLOOKUP(G121,男子登録②!$P$2:$V$101,3,FALSE),"0")</f>
        <v>0</v>
      </c>
      <c r="N121" s="65" t="str">
        <f>IFERROR(VLOOKUP(G121,男子登録②!$P$2:$V$101,6,FALSE),"0")</f>
        <v>0</v>
      </c>
      <c r="O121" s="125"/>
      <c r="P121" s="67" t="s">
        <v>213</v>
      </c>
      <c r="Q121" s="125"/>
      <c r="R121" s="65" t="str">
        <f>IFERROR(VLOOKUP(A121,出場種目!$C$3:$D$66,2,FALSE),"0")</f>
        <v>0</v>
      </c>
      <c r="S121" s="65">
        <f>入力シート③!F25</f>
        <v>0</v>
      </c>
      <c r="T121" s="67">
        <v>0</v>
      </c>
      <c r="U121" s="67">
        <v>2</v>
      </c>
      <c r="V121" s="65">
        <f>入力シート③!$B$1</f>
        <v>0</v>
      </c>
    </row>
    <row r="122" spans="1:22" s="65" customFormat="1" ht="13" customHeight="1">
      <c r="A122" s="65">
        <f>入力シート③!E26</f>
        <v>0</v>
      </c>
      <c r="B122" s="65" t="str">
        <f t="shared" si="3"/>
        <v>0</v>
      </c>
      <c r="C122" s="65" t="str">
        <f>IFERROR(VLOOKUP(入力シート③!$B$1,所属!$B$2:$C$56,2,FALSE),"0")</f>
        <v>0</v>
      </c>
      <c r="D122" s="125"/>
      <c r="E122" s="125"/>
      <c r="F122" s="65" t="str">
        <f>入力シート③!$A26</f>
        <v/>
      </c>
      <c r="G122" s="65">
        <f>入力シート③!B26</f>
        <v>0</v>
      </c>
      <c r="H122" s="66" t="str">
        <f>IFERROR(VLOOKUP(G122,男子登録②!$P$2:$V$101,4,FALSE),"0")</f>
        <v>0</v>
      </c>
      <c r="I122" s="65">
        <f t="shared" si="7"/>
        <v>0</v>
      </c>
      <c r="J122" s="66" t="str">
        <f>IFERROR(VLOOKUP(G122,男子登録②!$P$2:$V$101,5,FALSE),"0")</f>
        <v>0</v>
      </c>
      <c r="K122" s="66" t="str">
        <f>IFERROR(VLOOKUP(G122,男子登録②!$P$2:$V$101,7,FALSE),"0")</f>
        <v>0</v>
      </c>
      <c r="L122" s="65">
        <v>1</v>
      </c>
      <c r="M122" s="65" t="str">
        <f>IFERROR(VLOOKUP(G122,男子登録②!$P$2:$V$101,3,FALSE),"0")</f>
        <v>0</v>
      </c>
      <c r="N122" s="65" t="str">
        <f>IFERROR(VLOOKUP(G122,男子登録②!$P$2:$V$101,6,FALSE),"0")</f>
        <v>0</v>
      </c>
      <c r="O122" s="125"/>
      <c r="P122" s="67" t="s">
        <v>213</v>
      </c>
      <c r="Q122" s="125"/>
      <c r="R122" s="65" t="str">
        <f>IFERROR(VLOOKUP(A122,出場種目!$C$3:$D$66,2,FALSE),"0")</f>
        <v>0</v>
      </c>
      <c r="S122" s="65">
        <f>入力シート③!F26</f>
        <v>0</v>
      </c>
      <c r="T122" s="67">
        <v>0</v>
      </c>
      <c r="U122" s="67">
        <v>2</v>
      </c>
      <c r="V122" s="65">
        <f>入力シート③!$B$1</f>
        <v>0</v>
      </c>
    </row>
    <row r="123" spans="1:22" s="65" customFormat="1" ht="13" customHeight="1">
      <c r="A123" s="65">
        <f>入力シート③!E27</f>
        <v>0</v>
      </c>
      <c r="B123" s="65" t="str">
        <f t="shared" si="3"/>
        <v>0</v>
      </c>
      <c r="C123" s="65" t="str">
        <f>IFERROR(VLOOKUP(入力シート③!$B$1,所属!$B$2:$C$56,2,FALSE),"0")</f>
        <v>0</v>
      </c>
      <c r="D123" s="125"/>
      <c r="E123" s="125"/>
      <c r="F123" s="65" t="str">
        <f>入力シート③!$A27</f>
        <v/>
      </c>
      <c r="G123" s="65">
        <f>入力シート③!B27</f>
        <v>0</v>
      </c>
      <c r="H123" s="66" t="str">
        <f>IFERROR(VLOOKUP(G123,男子登録②!$P$2:$V$101,4,FALSE),"0")</f>
        <v>0</v>
      </c>
      <c r="I123" s="65">
        <f t="shared" si="7"/>
        <v>0</v>
      </c>
      <c r="J123" s="66" t="str">
        <f>IFERROR(VLOOKUP(G123,男子登録②!$P$2:$V$101,5,FALSE),"0")</f>
        <v>0</v>
      </c>
      <c r="K123" s="66" t="str">
        <f>IFERROR(VLOOKUP(G123,男子登録②!$P$2:$V$101,7,FALSE),"0")</f>
        <v>0</v>
      </c>
      <c r="L123" s="65">
        <v>1</v>
      </c>
      <c r="M123" s="65" t="str">
        <f>IFERROR(VLOOKUP(G123,男子登録②!$P$2:$V$101,3,FALSE),"0")</f>
        <v>0</v>
      </c>
      <c r="N123" s="65" t="str">
        <f>IFERROR(VLOOKUP(G123,男子登録②!$P$2:$V$101,6,FALSE),"0")</f>
        <v>0</v>
      </c>
      <c r="O123" s="125"/>
      <c r="P123" s="67" t="s">
        <v>213</v>
      </c>
      <c r="Q123" s="125"/>
      <c r="R123" s="65" t="str">
        <f>IFERROR(VLOOKUP(A123,出場種目!$C$3:$D$66,2,FALSE),"0")</f>
        <v>0</v>
      </c>
      <c r="S123" s="65">
        <f>入力シート③!F27</f>
        <v>0</v>
      </c>
      <c r="T123" s="67">
        <v>0</v>
      </c>
      <c r="U123" s="67">
        <v>2</v>
      </c>
      <c r="V123" s="65">
        <f>入力シート③!$B$1</f>
        <v>0</v>
      </c>
    </row>
    <row r="124" spans="1:22" s="65" customFormat="1" ht="13" customHeight="1">
      <c r="A124" s="65">
        <f>入力シート③!E28</f>
        <v>0</v>
      </c>
      <c r="B124" s="65" t="str">
        <f t="shared" si="3"/>
        <v>0</v>
      </c>
      <c r="C124" s="65" t="str">
        <f>IFERROR(VLOOKUP(入力シート③!$B$1,所属!$B$2:$C$56,2,FALSE),"0")</f>
        <v>0</v>
      </c>
      <c r="D124" s="125"/>
      <c r="E124" s="125"/>
      <c r="F124" s="65" t="str">
        <f>入力シート③!$A28</f>
        <v/>
      </c>
      <c r="G124" s="65">
        <f>入力シート③!B28</f>
        <v>0</v>
      </c>
      <c r="H124" s="66" t="str">
        <f>IFERROR(VLOOKUP(G124,男子登録②!$P$2:$V$101,4,FALSE),"0")</f>
        <v>0</v>
      </c>
      <c r="I124" s="65">
        <f t="shared" si="7"/>
        <v>0</v>
      </c>
      <c r="J124" s="66" t="str">
        <f>IFERROR(VLOOKUP(G124,男子登録②!$P$2:$V$101,5,FALSE),"0")</f>
        <v>0</v>
      </c>
      <c r="K124" s="66" t="str">
        <f>IFERROR(VLOOKUP(G124,男子登録②!$P$2:$V$101,7,FALSE),"0")</f>
        <v>0</v>
      </c>
      <c r="L124" s="65">
        <v>1</v>
      </c>
      <c r="M124" s="65" t="str">
        <f>IFERROR(VLOOKUP(G124,男子登録②!$P$2:$V$101,3,FALSE),"0")</f>
        <v>0</v>
      </c>
      <c r="N124" s="65" t="str">
        <f>IFERROR(VLOOKUP(G124,男子登録②!$P$2:$V$101,6,FALSE),"0")</f>
        <v>0</v>
      </c>
      <c r="O124" s="125"/>
      <c r="P124" s="67" t="s">
        <v>213</v>
      </c>
      <c r="Q124" s="125"/>
      <c r="R124" s="65" t="str">
        <f>IFERROR(VLOOKUP(A124,出場種目!$C$3:$D$66,2,FALSE),"0")</f>
        <v>0</v>
      </c>
      <c r="S124" s="65">
        <f>入力シート③!F28</f>
        <v>0</v>
      </c>
      <c r="T124" s="67">
        <v>0</v>
      </c>
      <c r="U124" s="67">
        <v>2</v>
      </c>
      <c r="V124" s="65">
        <f>入力シート③!$B$1</f>
        <v>0</v>
      </c>
    </row>
    <row r="125" spans="1:22" s="65" customFormat="1" ht="13" customHeight="1">
      <c r="A125" s="65">
        <f>入力シート③!E29</f>
        <v>0</v>
      </c>
      <c r="B125" s="65" t="str">
        <f t="shared" si="3"/>
        <v>0</v>
      </c>
      <c r="C125" s="65" t="str">
        <f>IFERROR(VLOOKUP(入力シート③!$B$1,所属!$B$2:$C$56,2,FALSE),"0")</f>
        <v>0</v>
      </c>
      <c r="D125" s="125"/>
      <c r="E125" s="125"/>
      <c r="F125" s="65" t="str">
        <f>入力シート③!$A29</f>
        <v/>
      </c>
      <c r="G125" s="65">
        <f>入力シート③!B29</f>
        <v>0</v>
      </c>
      <c r="H125" s="66" t="str">
        <f>IFERROR(VLOOKUP(G125,男子登録②!$P$2:$V$101,4,FALSE),"0")</f>
        <v>0</v>
      </c>
      <c r="I125" s="65">
        <f t="shared" si="7"/>
        <v>0</v>
      </c>
      <c r="J125" s="66" t="str">
        <f>IFERROR(VLOOKUP(G125,男子登録②!$P$2:$V$101,5,FALSE),"0")</f>
        <v>0</v>
      </c>
      <c r="K125" s="66" t="str">
        <f>IFERROR(VLOOKUP(G125,男子登録②!$P$2:$V$101,7,FALSE),"0")</f>
        <v>0</v>
      </c>
      <c r="L125" s="65">
        <v>1</v>
      </c>
      <c r="M125" s="65" t="str">
        <f>IFERROR(VLOOKUP(G125,男子登録②!$P$2:$V$101,3,FALSE),"0")</f>
        <v>0</v>
      </c>
      <c r="N125" s="65" t="str">
        <f>IFERROR(VLOOKUP(G125,男子登録②!$P$2:$V$101,6,FALSE),"0")</f>
        <v>0</v>
      </c>
      <c r="O125" s="125"/>
      <c r="P125" s="67" t="s">
        <v>213</v>
      </c>
      <c r="Q125" s="125"/>
      <c r="R125" s="65" t="str">
        <f>IFERROR(VLOOKUP(A125,出場種目!$C$3:$D$66,2,FALSE),"0")</f>
        <v>0</v>
      </c>
      <c r="S125" s="65">
        <f>入力シート③!F29</f>
        <v>0</v>
      </c>
      <c r="T125" s="67">
        <v>0</v>
      </c>
      <c r="U125" s="67">
        <v>2</v>
      </c>
      <c r="V125" s="65">
        <f>入力シート③!$B$1</f>
        <v>0</v>
      </c>
    </row>
    <row r="126" spans="1:22" s="65" customFormat="1" ht="13" customHeight="1">
      <c r="A126" s="65">
        <f>入力シート③!E30</f>
        <v>0</v>
      </c>
      <c r="B126" s="65" t="str">
        <f t="shared" si="3"/>
        <v>0</v>
      </c>
      <c r="C126" s="65" t="str">
        <f>IFERROR(VLOOKUP(入力シート③!$B$1,所属!$B$2:$C$56,2,FALSE),"0")</f>
        <v>0</v>
      </c>
      <c r="D126" s="125"/>
      <c r="E126" s="125"/>
      <c r="F126" s="65" t="str">
        <f>入力シート③!$A30</f>
        <v/>
      </c>
      <c r="G126" s="65">
        <f>入力シート③!B30</f>
        <v>0</v>
      </c>
      <c r="H126" s="66" t="str">
        <f>IFERROR(VLOOKUP(G126,男子登録②!$P$2:$V$101,4,FALSE),"0")</f>
        <v>0</v>
      </c>
      <c r="I126" s="65">
        <f t="shared" si="7"/>
        <v>0</v>
      </c>
      <c r="J126" s="66" t="str">
        <f>IFERROR(VLOOKUP(G126,男子登録②!$P$2:$V$101,5,FALSE),"0")</f>
        <v>0</v>
      </c>
      <c r="K126" s="66" t="str">
        <f>IFERROR(VLOOKUP(G126,男子登録②!$P$2:$V$101,7,FALSE),"0")</f>
        <v>0</v>
      </c>
      <c r="L126" s="65">
        <v>1</v>
      </c>
      <c r="M126" s="65" t="str">
        <f>IFERROR(VLOOKUP(G126,男子登録②!$P$2:$V$101,3,FALSE),"0")</f>
        <v>0</v>
      </c>
      <c r="N126" s="65" t="str">
        <f>IFERROR(VLOOKUP(G126,男子登録②!$P$2:$V$101,6,FALSE),"0")</f>
        <v>0</v>
      </c>
      <c r="O126" s="125"/>
      <c r="P126" s="67" t="s">
        <v>213</v>
      </c>
      <c r="Q126" s="125"/>
      <c r="R126" s="65" t="str">
        <f>IFERROR(VLOOKUP(A126,出場種目!$C$3:$D$66,2,FALSE),"0")</f>
        <v>0</v>
      </c>
      <c r="S126" s="65">
        <f>入力シート③!F30</f>
        <v>0</v>
      </c>
      <c r="T126" s="67">
        <v>0</v>
      </c>
      <c r="U126" s="67">
        <v>2</v>
      </c>
      <c r="V126" s="65">
        <f>入力シート③!$B$1</f>
        <v>0</v>
      </c>
    </row>
    <row r="127" spans="1:22" s="65" customFormat="1" ht="13" customHeight="1">
      <c r="A127" s="65">
        <f>入力シート③!E31</f>
        <v>0</v>
      </c>
      <c r="B127" s="65" t="str">
        <f t="shared" si="3"/>
        <v>0</v>
      </c>
      <c r="C127" s="65" t="str">
        <f>IFERROR(VLOOKUP(入力シート③!$B$1,所属!$B$2:$C$56,2,FALSE),"0")</f>
        <v>0</v>
      </c>
      <c r="D127" s="125"/>
      <c r="E127" s="125"/>
      <c r="F127" s="65" t="str">
        <f>入力シート③!$A31</f>
        <v/>
      </c>
      <c r="G127" s="65">
        <f>入力シート③!B31</f>
        <v>0</v>
      </c>
      <c r="H127" s="66" t="str">
        <f>IFERROR(VLOOKUP(G127,男子登録②!$P$2:$V$101,4,FALSE),"0")</f>
        <v>0</v>
      </c>
      <c r="I127" s="65">
        <f t="shared" si="7"/>
        <v>0</v>
      </c>
      <c r="J127" s="66" t="str">
        <f>IFERROR(VLOOKUP(G127,男子登録②!$P$2:$V$101,5,FALSE),"0")</f>
        <v>0</v>
      </c>
      <c r="K127" s="66" t="str">
        <f>IFERROR(VLOOKUP(G127,男子登録②!$P$2:$V$101,7,FALSE),"0")</f>
        <v>0</v>
      </c>
      <c r="L127" s="65">
        <v>1</v>
      </c>
      <c r="M127" s="65" t="str">
        <f>IFERROR(VLOOKUP(G127,男子登録②!$P$2:$V$101,3,FALSE),"0")</f>
        <v>0</v>
      </c>
      <c r="N127" s="65" t="str">
        <f>IFERROR(VLOOKUP(G127,男子登録②!$P$2:$V$101,6,FALSE),"0")</f>
        <v>0</v>
      </c>
      <c r="O127" s="125"/>
      <c r="P127" s="67" t="s">
        <v>213</v>
      </c>
      <c r="Q127" s="125"/>
      <c r="R127" s="65" t="str">
        <f>IFERROR(VLOOKUP(A127,出場種目!$C$3:$D$66,2,FALSE),"0")</f>
        <v>0</v>
      </c>
      <c r="S127" s="65">
        <f>入力シート③!F31</f>
        <v>0</v>
      </c>
      <c r="T127" s="67">
        <v>0</v>
      </c>
      <c r="U127" s="67">
        <v>2</v>
      </c>
      <c r="V127" s="65">
        <f>入力シート③!$B$1</f>
        <v>0</v>
      </c>
    </row>
    <row r="128" spans="1:22" s="65" customFormat="1" ht="13" customHeight="1">
      <c r="A128" s="65">
        <f>入力シート③!E32</f>
        <v>0</v>
      </c>
      <c r="B128" s="65" t="str">
        <f t="shared" si="3"/>
        <v>0</v>
      </c>
      <c r="C128" s="65" t="str">
        <f>IFERROR(VLOOKUP(入力シート③!$B$1,所属!$B$2:$C$56,2,FALSE),"0")</f>
        <v>0</v>
      </c>
      <c r="D128" s="125"/>
      <c r="E128" s="125"/>
      <c r="F128" s="65" t="str">
        <f>入力シート③!$A32</f>
        <v/>
      </c>
      <c r="G128" s="65">
        <f>入力シート③!B32</f>
        <v>0</v>
      </c>
      <c r="H128" s="66" t="str">
        <f>IFERROR(VLOOKUP(G128,男子登録②!$P$2:$V$101,4,FALSE),"0")</f>
        <v>0</v>
      </c>
      <c r="I128" s="65">
        <f t="shared" si="7"/>
        <v>0</v>
      </c>
      <c r="J128" s="66" t="str">
        <f>IFERROR(VLOOKUP(G128,男子登録②!$P$2:$V$101,5,FALSE),"0")</f>
        <v>0</v>
      </c>
      <c r="K128" s="66" t="str">
        <f>IFERROR(VLOOKUP(G128,男子登録②!$P$2:$V$101,7,FALSE),"0")</f>
        <v>0</v>
      </c>
      <c r="L128" s="65">
        <v>1</v>
      </c>
      <c r="M128" s="65" t="str">
        <f>IFERROR(VLOOKUP(G128,男子登録②!$P$2:$V$101,3,FALSE),"0")</f>
        <v>0</v>
      </c>
      <c r="N128" s="65" t="str">
        <f>IFERROR(VLOOKUP(G128,男子登録②!$P$2:$V$101,6,FALSE),"0")</f>
        <v>0</v>
      </c>
      <c r="O128" s="125"/>
      <c r="P128" s="67" t="s">
        <v>213</v>
      </c>
      <c r="Q128" s="125"/>
      <c r="R128" s="65" t="str">
        <f>IFERROR(VLOOKUP(A128,出場種目!$C$3:$D$66,2,FALSE),"0")</f>
        <v>0</v>
      </c>
      <c r="S128" s="65">
        <f>入力シート③!F32</f>
        <v>0</v>
      </c>
      <c r="T128" s="67">
        <v>0</v>
      </c>
      <c r="U128" s="67">
        <v>2</v>
      </c>
      <c r="V128" s="65">
        <f>入力シート③!$B$1</f>
        <v>0</v>
      </c>
    </row>
    <row r="129" spans="1:22" s="65" customFormat="1" ht="13" customHeight="1">
      <c r="A129" s="65">
        <f>入力シート③!E33</f>
        <v>0</v>
      </c>
      <c r="B129" s="65" t="str">
        <f t="shared" si="3"/>
        <v>0</v>
      </c>
      <c r="C129" s="65" t="str">
        <f>IFERROR(VLOOKUP(入力シート③!$B$1,所属!$B$2:$C$56,2,FALSE),"0")</f>
        <v>0</v>
      </c>
      <c r="D129" s="125"/>
      <c r="E129" s="125"/>
      <c r="F129" s="65" t="str">
        <f>入力シート③!$A33</f>
        <v/>
      </c>
      <c r="G129" s="65">
        <f>入力シート③!B33</f>
        <v>0</v>
      </c>
      <c r="H129" s="66" t="str">
        <f>IFERROR(VLOOKUP(G129,男子登録②!$P$2:$V$101,4,FALSE),"0")</f>
        <v>0</v>
      </c>
      <c r="I129" s="65">
        <f t="shared" si="7"/>
        <v>0</v>
      </c>
      <c r="J129" s="66" t="str">
        <f>IFERROR(VLOOKUP(G129,男子登録②!$P$2:$V$101,5,FALSE),"0")</f>
        <v>0</v>
      </c>
      <c r="K129" s="66" t="str">
        <f>IFERROR(VLOOKUP(G129,男子登録②!$P$2:$V$101,7,FALSE),"0")</f>
        <v>0</v>
      </c>
      <c r="L129" s="65">
        <v>1</v>
      </c>
      <c r="M129" s="65" t="str">
        <f>IFERROR(VLOOKUP(G129,男子登録②!$P$2:$V$101,3,FALSE),"0")</f>
        <v>0</v>
      </c>
      <c r="N129" s="65" t="str">
        <f>IFERROR(VLOOKUP(G129,男子登録②!$P$2:$V$101,6,FALSE),"0")</f>
        <v>0</v>
      </c>
      <c r="O129" s="125"/>
      <c r="P129" s="67" t="s">
        <v>213</v>
      </c>
      <c r="Q129" s="125"/>
      <c r="R129" s="65" t="str">
        <f>IFERROR(VLOOKUP(A129,出場種目!$C$3:$D$66,2,FALSE),"0")</f>
        <v>0</v>
      </c>
      <c r="S129" s="65">
        <f>入力シート③!F33</f>
        <v>0</v>
      </c>
      <c r="T129" s="67">
        <v>0</v>
      </c>
      <c r="U129" s="67">
        <v>2</v>
      </c>
      <c r="V129" s="65">
        <f>入力シート③!$B$1</f>
        <v>0</v>
      </c>
    </row>
    <row r="130" spans="1:22" s="65" customFormat="1" ht="13" customHeight="1">
      <c r="A130" s="65">
        <f>入力シート③!E34</f>
        <v>0</v>
      </c>
      <c r="B130" s="65" t="str">
        <f t="shared" si="3"/>
        <v>0</v>
      </c>
      <c r="C130" s="65" t="str">
        <f>IFERROR(VLOOKUP(入力シート③!$B$1,所属!$B$2:$C$56,2,FALSE),"0")</f>
        <v>0</v>
      </c>
      <c r="D130" s="125"/>
      <c r="E130" s="125"/>
      <c r="F130" s="65" t="str">
        <f>入力シート③!$A34</f>
        <v/>
      </c>
      <c r="G130" s="65">
        <f>入力シート③!B34</f>
        <v>0</v>
      </c>
      <c r="H130" s="66" t="str">
        <f>IFERROR(VLOOKUP(G130,男子登録②!$P$2:$V$101,4,FALSE),"0")</f>
        <v>0</v>
      </c>
      <c r="I130" s="65">
        <f t="shared" si="7"/>
        <v>0</v>
      </c>
      <c r="J130" s="66" t="str">
        <f>IFERROR(VLOOKUP(G130,男子登録②!$P$2:$V$101,5,FALSE),"0")</f>
        <v>0</v>
      </c>
      <c r="K130" s="66" t="str">
        <f>IFERROR(VLOOKUP(G130,男子登録②!$P$2:$V$101,7,FALSE),"0")</f>
        <v>0</v>
      </c>
      <c r="L130" s="65">
        <v>1</v>
      </c>
      <c r="M130" s="65" t="str">
        <f>IFERROR(VLOOKUP(G130,男子登録②!$P$2:$V$101,3,FALSE),"0")</f>
        <v>0</v>
      </c>
      <c r="N130" s="65" t="str">
        <f>IFERROR(VLOOKUP(G130,男子登録②!$P$2:$V$101,6,FALSE),"0")</f>
        <v>0</v>
      </c>
      <c r="O130" s="125"/>
      <c r="P130" s="67" t="s">
        <v>213</v>
      </c>
      <c r="Q130" s="125"/>
      <c r="R130" s="65" t="str">
        <f>IFERROR(VLOOKUP(A130,出場種目!$C$3:$D$66,2,FALSE),"0")</f>
        <v>0</v>
      </c>
      <c r="S130" s="65">
        <f>入力シート③!F34</f>
        <v>0</v>
      </c>
      <c r="T130" s="67">
        <v>0</v>
      </c>
      <c r="U130" s="67">
        <v>2</v>
      </c>
      <c r="V130" s="65">
        <f>入力シート③!$B$1</f>
        <v>0</v>
      </c>
    </row>
    <row r="131" spans="1:22" s="65" customFormat="1" ht="13" customHeight="1">
      <c r="A131" s="65">
        <f>入力シート③!E35</f>
        <v>0</v>
      </c>
      <c r="B131" s="65" t="str">
        <f t="shared" si="3"/>
        <v>0</v>
      </c>
      <c r="C131" s="65" t="str">
        <f>IFERROR(VLOOKUP(入力シート③!$B$1,所属!$B$2:$C$56,2,FALSE),"0")</f>
        <v>0</v>
      </c>
      <c r="D131" s="125"/>
      <c r="E131" s="125"/>
      <c r="F131" s="65" t="str">
        <f>入力シート③!$A35</f>
        <v/>
      </c>
      <c r="G131" s="65">
        <f>入力シート③!B35</f>
        <v>0</v>
      </c>
      <c r="H131" s="66" t="str">
        <f>IFERROR(VLOOKUP(G131,男子登録②!$P$2:$V$101,4,FALSE),"0")</f>
        <v>0</v>
      </c>
      <c r="I131" s="65">
        <f t="shared" si="7"/>
        <v>0</v>
      </c>
      <c r="J131" s="66" t="str">
        <f>IFERROR(VLOOKUP(G131,男子登録②!$P$2:$V$101,5,FALSE),"0")</f>
        <v>0</v>
      </c>
      <c r="K131" s="66" t="str">
        <f>IFERROR(VLOOKUP(G131,男子登録②!$P$2:$V$101,7,FALSE),"0")</f>
        <v>0</v>
      </c>
      <c r="L131" s="65">
        <v>1</v>
      </c>
      <c r="M131" s="65" t="str">
        <f>IFERROR(VLOOKUP(G131,男子登録②!$P$2:$V$101,3,FALSE),"0")</f>
        <v>0</v>
      </c>
      <c r="N131" s="65" t="str">
        <f>IFERROR(VLOOKUP(G131,男子登録②!$P$2:$V$101,6,FALSE),"0")</f>
        <v>0</v>
      </c>
      <c r="O131" s="125"/>
      <c r="P131" s="67" t="s">
        <v>213</v>
      </c>
      <c r="Q131" s="125"/>
      <c r="R131" s="65" t="str">
        <f>IFERROR(VLOOKUP(A131,出場種目!$C$3:$D$66,2,FALSE),"0")</f>
        <v>0</v>
      </c>
      <c r="S131" s="65">
        <f>入力シート③!F35</f>
        <v>0</v>
      </c>
      <c r="T131" s="67">
        <v>0</v>
      </c>
      <c r="U131" s="67">
        <v>2</v>
      </c>
      <c r="V131" s="65">
        <f>入力シート③!$B$1</f>
        <v>0</v>
      </c>
    </row>
    <row r="132" spans="1:22" s="65" customFormat="1" ht="13" customHeight="1">
      <c r="A132" s="65">
        <f>入力シート③!E36</f>
        <v>0</v>
      </c>
      <c r="B132" s="65" t="str">
        <f t="shared" si="3"/>
        <v>0</v>
      </c>
      <c r="C132" s="65" t="str">
        <f>IFERROR(VLOOKUP(入力シート③!$B$1,所属!$B$2:$C$56,2,FALSE),"0")</f>
        <v>0</v>
      </c>
      <c r="D132" s="125"/>
      <c r="E132" s="125"/>
      <c r="F132" s="65" t="str">
        <f>入力シート③!$A36</f>
        <v/>
      </c>
      <c r="G132" s="65">
        <f>入力シート③!B36</f>
        <v>0</v>
      </c>
      <c r="H132" s="66" t="str">
        <f>IFERROR(VLOOKUP(G132,男子登録②!$P$2:$V$101,4,FALSE),"0")</f>
        <v>0</v>
      </c>
      <c r="I132" s="65">
        <f t="shared" si="7"/>
        <v>0</v>
      </c>
      <c r="J132" s="66" t="str">
        <f>IFERROR(VLOOKUP(G132,男子登録②!$P$2:$V$101,5,FALSE),"0")</f>
        <v>0</v>
      </c>
      <c r="K132" s="66" t="str">
        <f>IFERROR(VLOOKUP(G132,男子登録②!$P$2:$V$101,7,FALSE),"0")</f>
        <v>0</v>
      </c>
      <c r="L132" s="65">
        <v>1</v>
      </c>
      <c r="M132" s="65" t="str">
        <f>IFERROR(VLOOKUP(G132,男子登録②!$P$2:$V$101,3,FALSE),"0")</f>
        <v>0</v>
      </c>
      <c r="N132" s="65" t="str">
        <f>IFERROR(VLOOKUP(G132,男子登録②!$P$2:$V$101,6,FALSE),"0")</f>
        <v>0</v>
      </c>
      <c r="O132" s="125"/>
      <c r="P132" s="67" t="s">
        <v>213</v>
      </c>
      <c r="Q132" s="125"/>
      <c r="R132" s="65" t="str">
        <f>IFERROR(VLOOKUP(A132,出場種目!$C$3:$D$66,2,FALSE),"0")</f>
        <v>0</v>
      </c>
      <c r="S132" s="65">
        <f>入力シート③!F36</f>
        <v>0</v>
      </c>
      <c r="T132" s="67">
        <v>0</v>
      </c>
      <c r="U132" s="67">
        <v>2</v>
      </c>
      <c r="V132" s="65">
        <f>入力シート③!$B$1</f>
        <v>0</v>
      </c>
    </row>
    <row r="133" spans="1:22" s="65" customFormat="1" ht="13" customHeight="1">
      <c r="A133" s="65">
        <f>入力シート③!E37</f>
        <v>0</v>
      </c>
      <c r="B133" s="65" t="str">
        <f t="shared" ref="B133:B196" si="8">IFERROR(100000*L133+F133,"0")</f>
        <v>0</v>
      </c>
      <c r="C133" s="65" t="str">
        <f>IFERROR(VLOOKUP(入力シート③!$B$1,所属!$B$2:$C$56,2,FALSE),"0")</f>
        <v>0</v>
      </c>
      <c r="D133" s="125"/>
      <c r="E133" s="125"/>
      <c r="F133" s="65" t="str">
        <f>入力シート③!$A37</f>
        <v/>
      </c>
      <c r="G133" s="65">
        <f>入力シート③!B37</f>
        <v>0</v>
      </c>
      <c r="H133" s="66" t="str">
        <f>IFERROR(VLOOKUP(G133,男子登録②!$P$2:$V$101,4,FALSE),"0")</f>
        <v>0</v>
      </c>
      <c r="I133" s="65">
        <f t="shared" si="7"/>
        <v>0</v>
      </c>
      <c r="J133" s="66" t="str">
        <f>IFERROR(VLOOKUP(G133,男子登録②!$P$2:$V$101,5,FALSE),"0")</f>
        <v>0</v>
      </c>
      <c r="K133" s="66" t="str">
        <f>IFERROR(VLOOKUP(G133,男子登録②!$P$2:$V$101,7,FALSE),"0")</f>
        <v>0</v>
      </c>
      <c r="L133" s="65">
        <v>1</v>
      </c>
      <c r="M133" s="65" t="str">
        <f>IFERROR(VLOOKUP(G133,男子登録②!$P$2:$V$101,3,FALSE),"0")</f>
        <v>0</v>
      </c>
      <c r="N133" s="65" t="str">
        <f>IFERROR(VLOOKUP(G133,男子登録②!$P$2:$V$101,6,FALSE),"0")</f>
        <v>0</v>
      </c>
      <c r="O133" s="125"/>
      <c r="P133" s="67" t="s">
        <v>213</v>
      </c>
      <c r="Q133" s="125"/>
      <c r="R133" s="65" t="str">
        <f>IFERROR(VLOOKUP(A133,出場種目!$C$3:$D$66,2,FALSE),"0")</f>
        <v>0</v>
      </c>
      <c r="S133" s="65">
        <f>入力シート③!F37</f>
        <v>0</v>
      </c>
      <c r="T133" s="67">
        <v>0</v>
      </c>
      <c r="U133" s="67">
        <v>2</v>
      </c>
      <c r="V133" s="65">
        <f>入力シート③!$B$1</f>
        <v>0</v>
      </c>
    </row>
    <row r="134" spans="1:22" s="65" customFormat="1" ht="13" customHeight="1">
      <c r="A134" s="65">
        <f>入力シート③!E38</f>
        <v>0</v>
      </c>
      <c r="B134" s="65" t="str">
        <f t="shared" si="8"/>
        <v>0</v>
      </c>
      <c r="C134" s="65" t="str">
        <f>IFERROR(VLOOKUP(入力シート③!$B$1,所属!$B$2:$C$56,2,FALSE),"0")</f>
        <v>0</v>
      </c>
      <c r="D134" s="125"/>
      <c r="E134" s="125"/>
      <c r="F134" s="65" t="str">
        <f>入力シート③!$A38</f>
        <v/>
      </c>
      <c r="G134" s="65">
        <f>入力シート③!B38</f>
        <v>0</v>
      </c>
      <c r="H134" s="66" t="str">
        <f>IFERROR(VLOOKUP(G134,男子登録②!$P$2:$V$101,4,FALSE),"0")</f>
        <v>0</v>
      </c>
      <c r="I134" s="65">
        <f t="shared" si="7"/>
        <v>0</v>
      </c>
      <c r="J134" s="66" t="str">
        <f>IFERROR(VLOOKUP(G134,男子登録②!$P$2:$V$101,5,FALSE),"0")</f>
        <v>0</v>
      </c>
      <c r="K134" s="66" t="str">
        <f>IFERROR(VLOOKUP(G134,男子登録②!$P$2:$V$101,7,FALSE),"0")</f>
        <v>0</v>
      </c>
      <c r="L134" s="65">
        <v>1</v>
      </c>
      <c r="M134" s="65" t="str">
        <f>IFERROR(VLOOKUP(G134,男子登録②!$P$2:$V$101,3,FALSE),"0")</f>
        <v>0</v>
      </c>
      <c r="N134" s="65" t="str">
        <f>IFERROR(VLOOKUP(G134,男子登録②!$P$2:$V$101,6,FALSE),"0")</f>
        <v>0</v>
      </c>
      <c r="O134" s="125"/>
      <c r="P134" s="67" t="s">
        <v>213</v>
      </c>
      <c r="Q134" s="125"/>
      <c r="R134" s="65" t="str">
        <f>IFERROR(VLOOKUP(A134,出場種目!$C$3:$D$66,2,FALSE),"0")</f>
        <v>0</v>
      </c>
      <c r="S134" s="65">
        <f>入力シート③!F38</f>
        <v>0</v>
      </c>
      <c r="T134" s="67">
        <v>0</v>
      </c>
      <c r="U134" s="67">
        <v>2</v>
      </c>
      <c r="V134" s="65">
        <f>入力シート③!$B$1</f>
        <v>0</v>
      </c>
    </row>
    <row r="135" spans="1:22" s="65" customFormat="1" ht="13" customHeight="1">
      <c r="A135" s="65">
        <f>入力シート③!E39</f>
        <v>0</v>
      </c>
      <c r="B135" s="65" t="str">
        <f t="shared" si="8"/>
        <v>0</v>
      </c>
      <c r="C135" s="65" t="str">
        <f>IFERROR(VLOOKUP(入力シート③!$B$1,所属!$B$2:$C$56,2,FALSE),"0")</f>
        <v>0</v>
      </c>
      <c r="D135" s="125"/>
      <c r="E135" s="125"/>
      <c r="F135" s="65" t="str">
        <f>入力シート③!$A39</f>
        <v/>
      </c>
      <c r="G135" s="65">
        <f>入力シート③!B39</f>
        <v>0</v>
      </c>
      <c r="H135" s="66" t="str">
        <f>IFERROR(VLOOKUP(G135,男子登録②!$P$2:$V$101,4,FALSE),"0")</f>
        <v>0</v>
      </c>
      <c r="I135" s="65">
        <f t="shared" si="7"/>
        <v>0</v>
      </c>
      <c r="J135" s="66" t="str">
        <f>IFERROR(VLOOKUP(G135,男子登録②!$P$2:$V$101,5,FALSE),"0")</f>
        <v>0</v>
      </c>
      <c r="K135" s="66" t="str">
        <f>IFERROR(VLOOKUP(G135,男子登録②!$P$2:$V$101,7,FALSE),"0")</f>
        <v>0</v>
      </c>
      <c r="L135" s="65">
        <v>1</v>
      </c>
      <c r="M135" s="65" t="str">
        <f>IFERROR(VLOOKUP(G135,男子登録②!$P$2:$V$101,3,FALSE),"0")</f>
        <v>0</v>
      </c>
      <c r="N135" s="65" t="str">
        <f>IFERROR(VLOOKUP(G135,男子登録②!$P$2:$V$101,6,FALSE),"0")</f>
        <v>0</v>
      </c>
      <c r="O135" s="125"/>
      <c r="P135" s="67" t="s">
        <v>213</v>
      </c>
      <c r="Q135" s="125"/>
      <c r="R135" s="65" t="str">
        <f>IFERROR(VLOOKUP(A135,出場種目!$C$3:$D$66,2,FALSE),"0")</f>
        <v>0</v>
      </c>
      <c r="S135" s="65">
        <f>入力シート③!F39</f>
        <v>0</v>
      </c>
      <c r="T135" s="67">
        <v>0</v>
      </c>
      <c r="U135" s="67">
        <v>2</v>
      </c>
      <c r="V135" s="65">
        <f>入力シート③!$B$1</f>
        <v>0</v>
      </c>
    </row>
    <row r="136" spans="1:22" s="65" customFormat="1" ht="13" customHeight="1">
      <c r="A136" s="65">
        <f>入力シート③!E40</f>
        <v>0</v>
      </c>
      <c r="B136" s="65" t="str">
        <f t="shared" si="8"/>
        <v>0</v>
      </c>
      <c r="C136" s="65" t="str">
        <f>IFERROR(VLOOKUP(入力シート③!$B$1,所属!$B$2:$C$56,2,FALSE),"0")</f>
        <v>0</v>
      </c>
      <c r="D136" s="125"/>
      <c r="E136" s="125"/>
      <c r="F136" s="65" t="str">
        <f>入力シート③!$A40</f>
        <v/>
      </c>
      <c r="G136" s="65">
        <f>入力シート③!B40</f>
        <v>0</v>
      </c>
      <c r="H136" s="66" t="str">
        <f>IFERROR(VLOOKUP(G136,男子登録②!$P$2:$V$101,4,FALSE),"0")</f>
        <v>0</v>
      </c>
      <c r="I136" s="65">
        <f t="shared" si="7"/>
        <v>0</v>
      </c>
      <c r="J136" s="66" t="str">
        <f>IFERROR(VLOOKUP(G136,男子登録②!$P$2:$V$101,5,FALSE),"0")</f>
        <v>0</v>
      </c>
      <c r="K136" s="66" t="str">
        <f>IFERROR(VLOOKUP(G136,男子登録②!$P$2:$V$101,7,FALSE),"0")</f>
        <v>0</v>
      </c>
      <c r="L136" s="65">
        <v>1</v>
      </c>
      <c r="M136" s="65" t="str">
        <f>IFERROR(VLOOKUP(G136,男子登録②!$P$2:$V$101,3,FALSE),"0")</f>
        <v>0</v>
      </c>
      <c r="N136" s="65" t="str">
        <f>IFERROR(VLOOKUP(G136,男子登録②!$P$2:$V$101,6,FALSE),"0")</f>
        <v>0</v>
      </c>
      <c r="O136" s="125"/>
      <c r="P136" s="67" t="s">
        <v>213</v>
      </c>
      <c r="Q136" s="125"/>
      <c r="R136" s="65" t="str">
        <f>IFERROR(VLOOKUP(A136,出場種目!$C$3:$D$66,2,FALSE),"0")</f>
        <v>0</v>
      </c>
      <c r="S136" s="65">
        <f>入力シート③!F40</f>
        <v>0</v>
      </c>
      <c r="T136" s="67">
        <v>0</v>
      </c>
      <c r="U136" s="67">
        <v>2</v>
      </c>
      <c r="V136" s="65">
        <f>入力シート③!$B$1</f>
        <v>0</v>
      </c>
    </row>
    <row r="137" spans="1:22" s="65" customFormat="1" ht="13" customHeight="1">
      <c r="A137" s="65">
        <f>入力シート③!E41</f>
        <v>0</v>
      </c>
      <c r="B137" s="65" t="str">
        <f t="shared" si="8"/>
        <v>0</v>
      </c>
      <c r="C137" s="65" t="str">
        <f>IFERROR(VLOOKUP(入力シート③!$B$1,所属!$B$2:$C$56,2,FALSE),"0")</f>
        <v>0</v>
      </c>
      <c r="D137" s="125"/>
      <c r="E137" s="125"/>
      <c r="F137" s="65" t="str">
        <f>入力シート③!$A41</f>
        <v/>
      </c>
      <c r="G137" s="65">
        <f>入力シート③!B41</f>
        <v>0</v>
      </c>
      <c r="H137" s="66" t="str">
        <f>IFERROR(VLOOKUP(G137,男子登録②!$P$2:$V$101,4,FALSE),"0")</f>
        <v>0</v>
      </c>
      <c r="I137" s="65">
        <f t="shared" si="7"/>
        <v>0</v>
      </c>
      <c r="J137" s="66" t="str">
        <f>IFERROR(VLOOKUP(G137,男子登録②!$P$2:$V$101,5,FALSE),"0")</f>
        <v>0</v>
      </c>
      <c r="K137" s="66" t="str">
        <f>IFERROR(VLOOKUP(G137,男子登録②!$P$2:$V$101,7,FALSE),"0")</f>
        <v>0</v>
      </c>
      <c r="L137" s="65">
        <v>1</v>
      </c>
      <c r="M137" s="65" t="str">
        <f>IFERROR(VLOOKUP(G137,男子登録②!$P$2:$V$101,3,FALSE),"0")</f>
        <v>0</v>
      </c>
      <c r="N137" s="65" t="str">
        <f>IFERROR(VLOOKUP(G137,男子登録②!$P$2:$V$101,6,FALSE),"0")</f>
        <v>0</v>
      </c>
      <c r="O137" s="125"/>
      <c r="P137" s="67" t="s">
        <v>213</v>
      </c>
      <c r="Q137" s="125"/>
      <c r="R137" s="65" t="str">
        <f>IFERROR(VLOOKUP(A137,出場種目!$C$3:$D$66,2,FALSE),"0")</f>
        <v>0</v>
      </c>
      <c r="S137" s="65">
        <f>入力シート③!F41</f>
        <v>0</v>
      </c>
      <c r="T137" s="67">
        <v>0</v>
      </c>
      <c r="U137" s="67">
        <v>2</v>
      </c>
      <c r="V137" s="65">
        <f>入力シート③!$B$1</f>
        <v>0</v>
      </c>
    </row>
    <row r="138" spans="1:22" s="65" customFormat="1" ht="13" customHeight="1">
      <c r="A138" s="65">
        <f>入力シート③!E42</f>
        <v>0</v>
      </c>
      <c r="B138" s="65" t="str">
        <f t="shared" si="8"/>
        <v>0</v>
      </c>
      <c r="C138" s="65" t="str">
        <f>IFERROR(VLOOKUP(入力シート③!$B$1,所属!$B$2:$C$56,2,FALSE),"0")</f>
        <v>0</v>
      </c>
      <c r="D138" s="125"/>
      <c r="E138" s="125"/>
      <c r="F138" s="65" t="str">
        <f>入力シート③!$A42</f>
        <v/>
      </c>
      <c r="G138" s="65">
        <f>入力シート③!B42</f>
        <v>0</v>
      </c>
      <c r="H138" s="66" t="str">
        <f>IFERROR(VLOOKUP(G138,男子登録②!$P$2:$V$101,4,FALSE),"0")</f>
        <v>0</v>
      </c>
      <c r="I138" s="65">
        <f t="shared" si="7"/>
        <v>0</v>
      </c>
      <c r="J138" s="66" t="str">
        <f>IFERROR(VLOOKUP(G138,男子登録②!$P$2:$V$101,5,FALSE),"0")</f>
        <v>0</v>
      </c>
      <c r="K138" s="66" t="str">
        <f>IFERROR(VLOOKUP(G138,男子登録②!$P$2:$V$101,7,FALSE),"0")</f>
        <v>0</v>
      </c>
      <c r="L138" s="65">
        <v>1</v>
      </c>
      <c r="M138" s="65" t="str">
        <f>IFERROR(VLOOKUP(G138,男子登録②!$P$2:$V$101,3,FALSE),"0")</f>
        <v>0</v>
      </c>
      <c r="N138" s="65" t="str">
        <f>IFERROR(VLOOKUP(G138,男子登録②!$P$2:$V$101,6,FALSE),"0")</f>
        <v>0</v>
      </c>
      <c r="O138" s="125"/>
      <c r="P138" s="67" t="s">
        <v>213</v>
      </c>
      <c r="Q138" s="125"/>
      <c r="R138" s="65" t="str">
        <f>IFERROR(VLOOKUP(A138,出場種目!$C$3:$D$66,2,FALSE),"0")</f>
        <v>0</v>
      </c>
      <c r="S138" s="65">
        <f>入力シート③!F42</f>
        <v>0</v>
      </c>
      <c r="T138" s="67">
        <v>0</v>
      </c>
      <c r="U138" s="67">
        <v>2</v>
      </c>
      <c r="V138" s="65">
        <f>入力シート③!$B$1</f>
        <v>0</v>
      </c>
    </row>
    <row r="139" spans="1:22" s="65" customFormat="1" ht="13" customHeight="1">
      <c r="A139" s="65">
        <f>入力シート③!E43</f>
        <v>0</v>
      </c>
      <c r="B139" s="65" t="str">
        <f t="shared" si="8"/>
        <v>0</v>
      </c>
      <c r="C139" s="65" t="str">
        <f>IFERROR(VLOOKUP(入力シート③!$B$1,所属!$B$2:$C$56,2,FALSE),"0")</f>
        <v>0</v>
      </c>
      <c r="D139" s="125"/>
      <c r="E139" s="125"/>
      <c r="F139" s="65" t="str">
        <f>入力シート③!$A43</f>
        <v/>
      </c>
      <c r="G139" s="65">
        <f>入力シート③!B43</f>
        <v>0</v>
      </c>
      <c r="H139" s="66" t="str">
        <f>IFERROR(VLOOKUP(G139,男子登録②!$P$2:$V$101,4,FALSE),"0")</f>
        <v>0</v>
      </c>
      <c r="I139" s="65">
        <f t="shared" si="7"/>
        <v>0</v>
      </c>
      <c r="J139" s="66" t="str">
        <f>IFERROR(VLOOKUP(G139,男子登録②!$P$2:$V$101,5,FALSE),"0")</f>
        <v>0</v>
      </c>
      <c r="K139" s="66" t="str">
        <f>IFERROR(VLOOKUP(G139,男子登録②!$P$2:$V$101,7,FALSE),"0")</f>
        <v>0</v>
      </c>
      <c r="L139" s="65">
        <v>1</v>
      </c>
      <c r="M139" s="65" t="str">
        <f>IFERROR(VLOOKUP(G139,男子登録②!$P$2:$V$101,3,FALSE),"0")</f>
        <v>0</v>
      </c>
      <c r="N139" s="65" t="str">
        <f>IFERROR(VLOOKUP(G139,男子登録②!$P$2:$V$101,6,FALSE),"0")</f>
        <v>0</v>
      </c>
      <c r="O139" s="125"/>
      <c r="P139" s="67" t="s">
        <v>213</v>
      </c>
      <c r="Q139" s="125"/>
      <c r="R139" s="65" t="str">
        <f>IFERROR(VLOOKUP(A139,出場種目!$C$3:$D$66,2,FALSE),"0")</f>
        <v>0</v>
      </c>
      <c r="S139" s="65">
        <f>入力シート③!F43</f>
        <v>0</v>
      </c>
      <c r="T139" s="67">
        <v>0</v>
      </c>
      <c r="U139" s="67">
        <v>2</v>
      </c>
      <c r="V139" s="65">
        <f>入力シート③!$B$1</f>
        <v>0</v>
      </c>
    </row>
    <row r="140" spans="1:22" s="65" customFormat="1" ht="13" customHeight="1">
      <c r="A140" s="65">
        <f>入力シート③!E44</f>
        <v>0</v>
      </c>
      <c r="B140" s="65" t="str">
        <f t="shared" si="8"/>
        <v>0</v>
      </c>
      <c r="C140" s="65" t="str">
        <f>IFERROR(VLOOKUP(入力シート③!$B$1,所属!$B$2:$C$56,2,FALSE),"0")</f>
        <v>0</v>
      </c>
      <c r="D140" s="125"/>
      <c r="E140" s="125"/>
      <c r="F140" s="65" t="str">
        <f>入力シート③!$A44</f>
        <v/>
      </c>
      <c r="G140" s="65">
        <f>入力シート③!B44</f>
        <v>0</v>
      </c>
      <c r="H140" s="66" t="str">
        <f>IFERROR(VLOOKUP(G140,男子登録②!$P$2:$V$101,4,FALSE),"0")</f>
        <v>0</v>
      </c>
      <c r="I140" s="65">
        <f t="shared" si="7"/>
        <v>0</v>
      </c>
      <c r="J140" s="66" t="str">
        <f>IFERROR(VLOOKUP(G140,男子登録②!$P$2:$V$101,5,FALSE),"0")</f>
        <v>0</v>
      </c>
      <c r="K140" s="66" t="str">
        <f>IFERROR(VLOOKUP(G140,男子登録②!$P$2:$V$101,7,FALSE),"0")</f>
        <v>0</v>
      </c>
      <c r="L140" s="65">
        <v>1</v>
      </c>
      <c r="M140" s="65" t="str">
        <f>IFERROR(VLOOKUP(G140,男子登録②!$P$2:$V$101,3,FALSE),"0")</f>
        <v>0</v>
      </c>
      <c r="N140" s="65" t="str">
        <f>IFERROR(VLOOKUP(G140,男子登録②!$P$2:$V$101,6,FALSE),"0")</f>
        <v>0</v>
      </c>
      <c r="O140" s="125"/>
      <c r="P140" s="67" t="s">
        <v>213</v>
      </c>
      <c r="Q140" s="125"/>
      <c r="R140" s="65" t="str">
        <f>IFERROR(VLOOKUP(A140,出場種目!$C$3:$D$66,2,FALSE),"0")</f>
        <v>0</v>
      </c>
      <c r="S140" s="65">
        <f>入力シート③!F44</f>
        <v>0</v>
      </c>
      <c r="T140" s="67">
        <v>0</v>
      </c>
      <c r="U140" s="67">
        <v>2</v>
      </c>
      <c r="V140" s="65">
        <f>入力シート③!$B$1</f>
        <v>0</v>
      </c>
    </row>
    <row r="141" spans="1:22" s="65" customFormat="1" ht="13" customHeight="1">
      <c r="A141" s="65">
        <f>入力シート③!E45</f>
        <v>0</v>
      </c>
      <c r="B141" s="65" t="str">
        <f t="shared" si="8"/>
        <v>0</v>
      </c>
      <c r="C141" s="65" t="str">
        <f>IFERROR(VLOOKUP(入力シート③!$B$1,所属!$B$2:$C$56,2,FALSE),"0")</f>
        <v>0</v>
      </c>
      <c r="D141" s="125"/>
      <c r="E141" s="125"/>
      <c r="F141" s="65" t="str">
        <f>入力シート③!$A45</f>
        <v/>
      </c>
      <c r="G141" s="65">
        <f>入力シート③!B45</f>
        <v>0</v>
      </c>
      <c r="H141" s="66" t="str">
        <f>IFERROR(VLOOKUP(G141,男子登録②!$P$2:$V$101,4,FALSE),"0")</f>
        <v>0</v>
      </c>
      <c r="I141" s="65">
        <f t="shared" si="7"/>
        <v>0</v>
      </c>
      <c r="J141" s="66" t="str">
        <f>IFERROR(VLOOKUP(G141,男子登録②!$P$2:$V$101,5,FALSE),"0")</f>
        <v>0</v>
      </c>
      <c r="K141" s="66" t="str">
        <f>IFERROR(VLOOKUP(G141,男子登録②!$P$2:$V$101,7,FALSE),"0")</f>
        <v>0</v>
      </c>
      <c r="L141" s="65">
        <v>1</v>
      </c>
      <c r="M141" s="65" t="str">
        <f>IFERROR(VLOOKUP(G141,男子登録②!$P$2:$V$101,3,FALSE),"0")</f>
        <v>0</v>
      </c>
      <c r="N141" s="65" t="str">
        <f>IFERROR(VLOOKUP(G141,男子登録②!$P$2:$V$101,6,FALSE),"0")</f>
        <v>0</v>
      </c>
      <c r="O141" s="125"/>
      <c r="P141" s="67" t="s">
        <v>213</v>
      </c>
      <c r="Q141" s="125"/>
      <c r="R141" s="65" t="str">
        <f>IFERROR(VLOOKUP(A141,出場種目!$C$3:$D$66,2,FALSE),"0")</f>
        <v>0</v>
      </c>
      <c r="S141" s="65">
        <f>入力シート③!F45</f>
        <v>0</v>
      </c>
      <c r="T141" s="67">
        <v>0</v>
      </c>
      <c r="U141" s="67">
        <v>2</v>
      </c>
      <c r="V141" s="65">
        <f>入力シート③!$B$1</f>
        <v>0</v>
      </c>
    </row>
    <row r="142" spans="1:22" s="65" customFormat="1" ht="13" customHeight="1">
      <c r="A142" s="65">
        <f>入力シート③!E46</f>
        <v>0</v>
      </c>
      <c r="B142" s="65" t="str">
        <f t="shared" si="8"/>
        <v>0</v>
      </c>
      <c r="C142" s="65" t="str">
        <f>IFERROR(VLOOKUP(入力シート③!$B$1,所属!$B$2:$C$56,2,FALSE),"0")</f>
        <v>0</v>
      </c>
      <c r="D142" s="125"/>
      <c r="E142" s="125"/>
      <c r="F142" s="65" t="str">
        <f>入力シート③!$A46</f>
        <v/>
      </c>
      <c r="G142" s="65">
        <f>入力シート③!B46</f>
        <v>0</v>
      </c>
      <c r="H142" s="66" t="str">
        <f>IFERROR(VLOOKUP(G142,男子登録②!$P$2:$V$101,4,FALSE),"0")</f>
        <v>0</v>
      </c>
      <c r="I142" s="65">
        <f t="shared" si="7"/>
        <v>0</v>
      </c>
      <c r="J142" s="66" t="str">
        <f>IFERROR(VLOOKUP(G142,男子登録②!$P$2:$V$101,5,FALSE),"0")</f>
        <v>0</v>
      </c>
      <c r="K142" s="66" t="str">
        <f>IFERROR(VLOOKUP(G142,男子登録②!$P$2:$V$101,7,FALSE),"0")</f>
        <v>0</v>
      </c>
      <c r="L142" s="65">
        <v>1</v>
      </c>
      <c r="M142" s="65" t="str">
        <f>IFERROR(VLOOKUP(G142,男子登録②!$P$2:$V$101,3,FALSE),"0")</f>
        <v>0</v>
      </c>
      <c r="N142" s="65" t="str">
        <f>IFERROR(VLOOKUP(G142,男子登録②!$P$2:$V$101,6,FALSE),"0")</f>
        <v>0</v>
      </c>
      <c r="O142" s="125"/>
      <c r="P142" s="67" t="s">
        <v>213</v>
      </c>
      <c r="Q142" s="125"/>
      <c r="R142" s="65" t="str">
        <f>IFERROR(VLOOKUP(A142,出場種目!$C$3:$D$66,2,FALSE),"0")</f>
        <v>0</v>
      </c>
      <c r="S142" s="65">
        <f>入力シート③!F46</f>
        <v>0</v>
      </c>
      <c r="T142" s="67">
        <v>0</v>
      </c>
      <c r="U142" s="67">
        <v>2</v>
      </c>
      <c r="V142" s="65">
        <f>入力シート③!$B$1</f>
        <v>0</v>
      </c>
    </row>
    <row r="143" spans="1:22" s="65" customFormat="1" ht="13" customHeight="1">
      <c r="A143" s="65">
        <f>入力シート③!E47</f>
        <v>0</v>
      </c>
      <c r="B143" s="65" t="str">
        <f t="shared" si="8"/>
        <v>0</v>
      </c>
      <c r="C143" s="65" t="str">
        <f>IFERROR(VLOOKUP(入力シート③!$B$1,所属!$B$2:$C$56,2,FALSE),"0")</f>
        <v>0</v>
      </c>
      <c r="D143" s="125"/>
      <c r="E143" s="125"/>
      <c r="F143" s="65" t="str">
        <f>入力シート③!$A47</f>
        <v/>
      </c>
      <c r="G143" s="65">
        <f>入力シート③!B47</f>
        <v>0</v>
      </c>
      <c r="H143" s="66" t="str">
        <f>IFERROR(VLOOKUP(G143,男子登録②!$P$2:$V$101,4,FALSE),"0")</f>
        <v>0</v>
      </c>
      <c r="I143" s="65">
        <f t="shared" si="7"/>
        <v>0</v>
      </c>
      <c r="J143" s="66" t="str">
        <f>IFERROR(VLOOKUP(G143,男子登録②!$P$2:$V$101,5,FALSE),"0")</f>
        <v>0</v>
      </c>
      <c r="K143" s="66" t="str">
        <f>IFERROR(VLOOKUP(G143,男子登録②!$P$2:$V$101,7,FALSE),"0")</f>
        <v>0</v>
      </c>
      <c r="L143" s="65">
        <v>1</v>
      </c>
      <c r="M143" s="65" t="str">
        <f>IFERROR(VLOOKUP(G143,男子登録②!$P$2:$V$101,3,FALSE),"0")</f>
        <v>0</v>
      </c>
      <c r="N143" s="65" t="str">
        <f>IFERROR(VLOOKUP(G143,男子登録②!$P$2:$V$101,6,FALSE),"0")</f>
        <v>0</v>
      </c>
      <c r="O143" s="125"/>
      <c r="P143" s="67" t="s">
        <v>213</v>
      </c>
      <c r="Q143" s="125"/>
      <c r="R143" s="65" t="str">
        <f>IFERROR(VLOOKUP(A143,出場種目!$C$3:$D$66,2,FALSE),"0")</f>
        <v>0</v>
      </c>
      <c r="S143" s="65">
        <f>入力シート③!F47</f>
        <v>0</v>
      </c>
      <c r="T143" s="67">
        <v>0</v>
      </c>
      <c r="U143" s="67">
        <v>2</v>
      </c>
      <c r="V143" s="65">
        <f>入力シート③!$B$1</f>
        <v>0</v>
      </c>
    </row>
    <row r="144" spans="1:22" s="65" customFormat="1" ht="13" customHeight="1">
      <c r="A144" s="65">
        <f>入力シート③!E48</f>
        <v>0</v>
      </c>
      <c r="B144" s="65" t="str">
        <f t="shared" si="8"/>
        <v>0</v>
      </c>
      <c r="C144" s="65" t="str">
        <f>IFERROR(VLOOKUP(入力シート③!$B$1,所属!$B$2:$C$56,2,FALSE),"0")</f>
        <v>0</v>
      </c>
      <c r="D144" s="125"/>
      <c r="E144" s="125"/>
      <c r="F144" s="65" t="str">
        <f>入力シート③!$A48</f>
        <v/>
      </c>
      <c r="G144" s="65">
        <f>入力シート③!B48</f>
        <v>0</v>
      </c>
      <c r="H144" s="66" t="str">
        <f>IFERROR(VLOOKUP(G144,男子登録②!$P$2:$V$101,4,FALSE),"0")</f>
        <v>0</v>
      </c>
      <c r="I144" s="65">
        <f t="shared" si="7"/>
        <v>0</v>
      </c>
      <c r="J144" s="66" t="str">
        <f>IFERROR(VLOOKUP(G144,男子登録②!$P$2:$V$101,5,FALSE),"0")</f>
        <v>0</v>
      </c>
      <c r="K144" s="66" t="str">
        <f>IFERROR(VLOOKUP(G144,男子登録②!$P$2:$V$101,7,FALSE),"0")</f>
        <v>0</v>
      </c>
      <c r="L144" s="65">
        <v>1</v>
      </c>
      <c r="M144" s="65" t="str">
        <f>IFERROR(VLOOKUP(G144,男子登録②!$P$2:$V$101,3,FALSE),"0")</f>
        <v>0</v>
      </c>
      <c r="N144" s="65" t="str">
        <f>IFERROR(VLOOKUP(G144,男子登録②!$P$2:$V$101,6,FALSE),"0")</f>
        <v>0</v>
      </c>
      <c r="O144" s="125"/>
      <c r="P144" s="67" t="s">
        <v>213</v>
      </c>
      <c r="Q144" s="125"/>
      <c r="R144" s="65" t="str">
        <f>IFERROR(VLOOKUP(A144,出場種目!$C$3:$D$66,2,FALSE),"0")</f>
        <v>0</v>
      </c>
      <c r="S144" s="65">
        <f>入力シート③!F48</f>
        <v>0</v>
      </c>
      <c r="T144" s="67">
        <v>0</v>
      </c>
      <c r="U144" s="67">
        <v>2</v>
      </c>
      <c r="V144" s="65">
        <f>入力シート③!$B$1</f>
        <v>0</v>
      </c>
    </row>
    <row r="145" spans="1:22" s="65" customFormat="1" ht="13" customHeight="1">
      <c r="A145" s="65">
        <f>入力シート③!E49</f>
        <v>0</v>
      </c>
      <c r="B145" s="65" t="str">
        <f t="shared" si="8"/>
        <v>0</v>
      </c>
      <c r="C145" s="65" t="str">
        <f>IFERROR(VLOOKUP(入力シート③!$B$1,所属!$B$2:$C$56,2,FALSE),"0")</f>
        <v>0</v>
      </c>
      <c r="D145" s="125"/>
      <c r="E145" s="125"/>
      <c r="F145" s="65" t="str">
        <f>入力シート③!$A49</f>
        <v/>
      </c>
      <c r="G145" s="65">
        <f>入力シート③!B49</f>
        <v>0</v>
      </c>
      <c r="H145" s="66" t="str">
        <f>IFERROR(VLOOKUP(G145,男子登録②!$P$2:$V$101,4,FALSE),"0")</f>
        <v>0</v>
      </c>
      <c r="I145" s="65">
        <f t="shared" si="7"/>
        <v>0</v>
      </c>
      <c r="J145" s="66" t="str">
        <f>IFERROR(VLOOKUP(G145,男子登録②!$P$2:$V$101,5,FALSE),"0")</f>
        <v>0</v>
      </c>
      <c r="K145" s="66" t="str">
        <f>IFERROR(VLOOKUP(G145,男子登録②!$P$2:$V$101,7,FALSE),"0")</f>
        <v>0</v>
      </c>
      <c r="L145" s="65">
        <v>1</v>
      </c>
      <c r="M145" s="65" t="str">
        <f>IFERROR(VLOOKUP(G145,男子登録②!$P$2:$V$101,3,FALSE),"0")</f>
        <v>0</v>
      </c>
      <c r="N145" s="65" t="str">
        <f>IFERROR(VLOOKUP(G145,男子登録②!$P$2:$V$101,6,FALSE),"0")</f>
        <v>0</v>
      </c>
      <c r="O145" s="125"/>
      <c r="P145" s="67" t="s">
        <v>213</v>
      </c>
      <c r="Q145" s="125"/>
      <c r="R145" s="65" t="str">
        <f>IFERROR(VLOOKUP(A145,出場種目!$C$3:$D$66,2,FALSE),"0")</f>
        <v>0</v>
      </c>
      <c r="S145" s="65">
        <f>入力シート③!F49</f>
        <v>0</v>
      </c>
      <c r="T145" s="67">
        <v>0</v>
      </c>
      <c r="U145" s="67">
        <v>2</v>
      </c>
      <c r="V145" s="65">
        <f>入力シート③!$B$1</f>
        <v>0</v>
      </c>
    </row>
    <row r="146" spans="1:22" s="65" customFormat="1" ht="13" customHeight="1">
      <c r="A146" s="65">
        <f>入力シート③!E50</f>
        <v>0</v>
      </c>
      <c r="B146" s="65" t="str">
        <f t="shared" si="8"/>
        <v>0</v>
      </c>
      <c r="C146" s="65" t="str">
        <f>IFERROR(VLOOKUP(入力シート③!$B$1,所属!$B$2:$C$56,2,FALSE),"0")</f>
        <v>0</v>
      </c>
      <c r="D146" s="125"/>
      <c r="E146" s="125"/>
      <c r="F146" s="65" t="str">
        <f>入力シート③!$A50</f>
        <v/>
      </c>
      <c r="G146" s="65">
        <f>入力シート③!B50</f>
        <v>0</v>
      </c>
      <c r="H146" s="66" t="str">
        <f>IFERROR(VLOOKUP(G146,男子登録②!$P$2:$V$101,4,FALSE),"0")</f>
        <v>0</v>
      </c>
      <c r="I146" s="65">
        <f t="shared" si="7"/>
        <v>0</v>
      </c>
      <c r="J146" s="66" t="str">
        <f>IFERROR(VLOOKUP(G146,男子登録②!$P$2:$V$101,5,FALSE),"0")</f>
        <v>0</v>
      </c>
      <c r="K146" s="66" t="str">
        <f>IFERROR(VLOOKUP(G146,男子登録②!$P$2:$V$101,7,FALSE),"0")</f>
        <v>0</v>
      </c>
      <c r="L146" s="65">
        <v>1</v>
      </c>
      <c r="M146" s="65" t="str">
        <f>IFERROR(VLOOKUP(G146,男子登録②!$P$2:$V$101,3,FALSE),"0")</f>
        <v>0</v>
      </c>
      <c r="N146" s="65" t="str">
        <f>IFERROR(VLOOKUP(G146,男子登録②!$P$2:$V$101,6,FALSE),"0")</f>
        <v>0</v>
      </c>
      <c r="O146" s="125"/>
      <c r="P146" s="67" t="s">
        <v>213</v>
      </c>
      <c r="Q146" s="125"/>
      <c r="R146" s="65" t="str">
        <f>IFERROR(VLOOKUP(A146,出場種目!$C$3:$D$66,2,FALSE),"0")</f>
        <v>0</v>
      </c>
      <c r="S146" s="65">
        <f>入力シート③!F50</f>
        <v>0</v>
      </c>
      <c r="T146" s="67">
        <v>0</v>
      </c>
      <c r="U146" s="67">
        <v>2</v>
      </c>
      <c r="V146" s="65">
        <f>入力シート③!$B$1</f>
        <v>0</v>
      </c>
    </row>
    <row r="147" spans="1:22" s="65" customFormat="1" ht="13" customHeight="1">
      <c r="A147" s="65">
        <f>入力シート③!E51</f>
        <v>0</v>
      </c>
      <c r="B147" s="65" t="str">
        <f t="shared" si="8"/>
        <v>0</v>
      </c>
      <c r="C147" s="65" t="str">
        <f>IFERROR(VLOOKUP(入力シート③!$B$1,所属!$B$2:$C$56,2,FALSE),"0")</f>
        <v>0</v>
      </c>
      <c r="D147" s="125"/>
      <c r="E147" s="125"/>
      <c r="F147" s="65" t="str">
        <f>入力シート③!$A51</f>
        <v/>
      </c>
      <c r="G147" s="65">
        <f>入力シート③!B51</f>
        <v>0</v>
      </c>
      <c r="H147" s="66" t="str">
        <f>IFERROR(VLOOKUP(G147,男子登録②!$P$2:$V$101,4,FALSE),"0")</f>
        <v>0</v>
      </c>
      <c r="I147" s="65">
        <f t="shared" si="7"/>
        <v>0</v>
      </c>
      <c r="J147" s="66" t="str">
        <f>IFERROR(VLOOKUP(G147,男子登録②!$P$2:$V$101,5,FALSE),"0")</f>
        <v>0</v>
      </c>
      <c r="K147" s="66" t="str">
        <f>IFERROR(VLOOKUP(G147,男子登録②!$P$2:$V$101,7,FALSE),"0")</f>
        <v>0</v>
      </c>
      <c r="L147" s="65">
        <v>1</v>
      </c>
      <c r="M147" s="65" t="str">
        <f>IFERROR(VLOOKUP(G147,男子登録②!$P$2:$V$101,3,FALSE),"0")</f>
        <v>0</v>
      </c>
      <c r="N147" s="65" t="str">
        <f>IFERROR(VLOOKUP(G147,男子登録②!$P$2:$V$101,6,FALSE),"0")</f>
        <v>0</v>
      </c>
      <c r="O147" s="125"/>
      <c r="P147" s="67" t="s">
        <v>213</v>
      </c>
      <c r="Q147" s="125"/>
      <c r="R147" s="65" t="str">
        <f>IFERROR(VLOOKUP(A147,出場種目!$C$3:$D$66,2,FALSE),"0")</f>
        <v>0</v>
      </c>
      <c r="S147" s="65">
        <f>入力シート③!F51</f>
        <v>0</v>
      </c>
      <c r="T147" s="67">
        <v>0</v>
      </c>
      <c r="U147" s="67">
        <v>2</v>
      </c>
      <c r="V147" s="65">
        <f>入力シート③!$B$1</f>
        <v>0</v>
      </c>
    </row>
    <row r="148" spans="1:22" s="65" customFormat="1" ht="13" customHeight="1">
      <c r="A148" s="65">
        <f>入力シート③!E52</f>
        <v>0</v>
      </c>
      <c r="B148" s="65" t="str">
        <f t="shared" si="8"/>
        <v>0</v>
      </c>
      <c r="C148" s="65" t="str">
        <f>IFERROR(VLOOKUP(入力シート③!$B$1,所属!$B$2:$C$56,2,FALSE),"0")</f>
        <v>0</v>
      </c>
      <c r="D148" s="125"/>
      <c r="E148" s="125"/>
      <c r="F148" s="65" t="str">
        <f>入力シート③!$A52</f>
        <v/>
      </c>
      <c r="G148" s="65">
        <f>入力シート③!B52</f>
        <v>0</v>
      </c>
      <c r="H148" s="66" t="str">
        <f>IFERROR(VLOOKUP(G148,男子登録②!$P$2:$V$101,4,FALSE),"0")</f>
        <v>0</v>
      </c>
      <c r="I148" s="65">
        <f t="shared" si="7"/>
        <v>0</v>
      </c>
      <c r="J148" s="66" t="str">
        <f>IFERROR(VLOOKUP(G148,男子登録②!$P$2:$V$101,5,FALSE),"0")</f>
        <v>0</v>
      </c>
      <c r="K148" s="66" t="str">
        <f>IFERROR(VLOOKUP(G148,男子登録②!$P$2:$V$101,7,FALSE),"0")</f>
        <v>0</v>
      </c>
      <c r="L148" s="65">
        <v>1</v>
      </c>
      <c r="M148" s="65" t="str">
        <f>IFERROR(VLOOKUP(G148,男子登録②!$P$2:$V$101,3,FALSE),"0")</f>
        <v>0</v>
      </c>
      <c r="N148" s="65" t="str">
        <f>IFERROR(VLOOKUP(G148,男子登録②!$P$2:$V$101,6,FALSE),"0")</f>
        <v>0</v>
      </c>
      <c r="O148" s="125"/>
      <c r="P148" s="67" t="s">
        <v>213</v>
      </c>
      <c r="Q148" s="125"/>
      <c r="R148" s="65" t="str">
        <f>IFERROR(VLOOKUP(A148,出場種目!$C$3:$D$66,2,FALSE),"0")</f>
        <v>0</v>
      </c>
      <c r="S148" s="65">
        <f>入力シート③!F52</f>
        <v>0</v>
      </c>
      <c r="T148" s="67">
        <v>0</v>
      </c>
      <c r="U148" s="67">
        <v>2</v>
      </c>
      <c r="V148" s="65">
        <f>入力シート③!$B$1</f>
        <v>0</v>
      </c>
    </row>
    <row r="149" spans="1:22" s="65" customFormat="1" ht="13" customHeight="1">
      <c r="A149" s="65">
        <f>入力シート③!E53</f>
        <v>0</v>
      </c>
      <c r="B149" s="65" t="str">
        <f t="shared" si="8"/>
        <v>0</v>
      </c>
      <c r="C149" s="65" t="str">
        <f>IFERROR(VLOOKUP(入力シート③!$B$1,所属!$B$2:$C$56,2,FALSE),"0")</f>
        <v>0</v>
      </c>
      <c r="D149" s="125"/>
      <c r="E149" s="125"/>
      <c r="F149" s="65" t="str">
        <f>入力シート③!$A53</f>
        <v/>
      </c>
      <c r="G149" s="65">
        <f>入力シート③!B53</f>
        <v>0</v>
      </c>
      <c r="H149" s="66" t="str">
        <f>IFERROR(VLOOKUP(G149,男子登録②!$P$2:$V$101,4,FALSE),"0")</f>
        <v>0</v>
      </c>
      <c r="I149" s="65">
        <f t="shared" si="7"/>
        <v>0</v>
      </c>
      <c r="J149" s="66" t="str">
        <f>IFERROR(VLOOKUP(G149,男子登録②!$P$2:$V$101,5,FALSE),"0")</f>
        <v>0</v>
      </c>
      <c r="K149" s="66" t="str">
        <f>IFERROR(VLOOKUP(G149,男子登録②!$P$2:$V$101,7,FALSE),"0")</f>
        <v>0</v>
      </c>
      <c r="L149" s="65">
        <v>1</v>
      </c>
      <c r="M149" s="65" t="str">
        <f>IFERROR(VLOOKUP(G149,男子登録②!$P$2:$V$101,3,FALSE),"0")</f>
        <v>0</v>
      </c>
      <c r="N149" s="65" t="str">
        <f>IFERROR(VLOOKUP(G149,男子登録②!$P$2:$V$101,6,FALSE),"0")</f>
        <v>0</v>
      </c>
      <c r="O149" s="125"/>
      <c r="P149" s="67" t="s">
        <v>213</v>
      </c>
      <c r="Q149" s="125"/>
      <c r="R149" s="65" t="str">
        <f>IFERROR(VLOOKUP(A149,出場種目!$C$3:$D$66,2,FALSE),"0")</f>
        <v>0</v>
      </c>
      <c r="S149" s="65">
        <f>入力シート③!F53</f>
        <v>0</v>
      </c>
      <c r="T149" s="67">
        <v>0</v>
      </c>
      <c r="U149" s="67">
        <v>2</v>
      </c>
      <c r="V149" s="65">
        <f>入力シート③!$B$1</f>
        <v>0</v>
      </c>
    </row>
    <row r="150" spans="1:22" s="65" customFormat="1" ht="13" customHeight="1">
      <c r="A150" s="65">
        <f>入力シート③!E54</f>
        <v>0</v>
      </c>
      <c r="B150" s="65" t="str">
        <f t="shared" si="8"/>
        <v>0</v>
      </c>
      <c r="C150" s="65" t="str">
        <f>IFERROR(VLOOKUP(入力シート③!$B$1,所属!$B$2:$C$56,2,FALSE),"0")</f>
        <v>0</v>
      </c>
      <c r="D150" s="125"/>
      <c r="E150" s="125"/>
      <c r="F150" s="65" t="str">
        <f>入力シート③!$A54</f>
        <v/>
      </c>
      <c r="G150" s="65">
        <f>入力シート③!B54</f>
        <v>0</v>
      </c>
      <c r="H150" s="66" t="str">
        <f>IFERROR(VLOOKUP(G150,男子登録②!$P$2:$V$101,4,FALSE),"0")</f>
        <v>0</v>
      </c>
      <c r="I150" s="65">
        <f t="shared" si="7"/>
        <v>0</v>
      </c>
      <c r="J150" s="66" t="str">
        <f>IFERROR(VLOOKUP(G150,男子登録②!$P$2:$V$101,5,FALSE),"0")</f>
        <v>0</v>
      </c>
      <c r="K150" s="66" t="str">
        <f>IFERROR(VLOOKUP(G150,男子登録②!$P$2:$V$101,7,FALSE),"0")</f>
        <v>0</v>
      </c>
      <c r="L150" s="65">
        <v>1</v>
      </c>
      <c r="M150" s="65" t="str">
        <f>IFERROR(VLOOKUP(G150,男子登録②!$P$2:$V$101,3,FALSE),"0")</f>
        <v>0</v>
      </c>
      <c r="N150" s="65" t="str">
        <f>IFERROR(VLOOKUP(G150,男子登録②!$P$2:$V$101,6,FALSE),"0")</f>
        <v>0</v>
      </c>
      <c r="O150" s="125"/>
      <c r="P150" s="67" t="s">
        <v>213</v>
      </c>
      <c r="Q150" s="125"/>
      <c r="R150" s="65" t="str">
        <f>IFERROR(VLOOKUP(A150,出場種目!$C$3:$D$66,2,FALSE),"0")</f>
        <v>0</v>
      </c>
      <c r="S150" s="65">
        <f>入力シート③!F54</f>
        <v>0</v>
      </c>
      <c r="T150" s="67">
        <v>0</v>
      </c>
      <c r="U150" s="67">
        <v>2</v>
      </c>
      <c r="V150" s="65">
        <f>入力シート③!$B$1</f>
        <v>0</v>
      </c>
    </row>
    <row r="151" spans="1:22" s="65" customFormat="1" ht="13" customHeight="1">
      <c r="A151" s="65">
        <f>入力シート③!E55</f>
        <v>0</v>
      </c>
      <c r="B151" s="65" t="str">
        <f t="shared" si="8"/>
        <v>0</v>
      </c>
      <c r="C151" s="65" t="str">
        <f>IFERROR(VLOOKUP(入力シート③!$B$1,所属!$B$2:$C$56,2,FALSE),"0")</f>
        <v>0</v>
      </c>
      <c r="D151" s="125"/>
      <c r="E151" s="125"/>
      <c r="F151" s="65" t="str">
        <f>入力シート③!$A55</f>
        <v/>
      </c>
      <c r="G151" s="65">
        <f>入力シート③!B55</f>
        <v>0</v>
      </c>
      <c r="H151" s="66" t="str">
        <f>IFERROR(VLOOKUP(G151,男子登録②!$P$2:$V$101,4,FALSE),"0")</f>
        <v>0</v>
      </c>
      <c r="I151" s="65">
        <f t="shared" si="7"/>
        <v>0</v>
      </c>
      <c r="J151" s="66" t="str">
        <f>IFERROR(VLOOKUP(G151,男子登録②!$P$2:$V$101,5,FALSE),"0")</f>
        <v>0</v>
      </c>
      <c r="K151" s="66" t="str">
        <f>IFERROR(VLOOKUP(G151,男子登録②!$P$2:$V$101,7,FALSE),"0")</f>
        <v>0</v>
      </c>
      <c r="L151" s="65">
        <v>1</v>
      </c>
      <c r="M151" s="65" t="str">
        <f>IFERROR(VLOOKUP(G151,男子登録②!$P$2:$V$101,3,FALSE),"0")</f>
        <v>0</v>
      </c>
      <c r="N151" s="65" t="str">
        <f>IFERROR(VLOOKUP(G151,男子登録②!$P$2:$V$101,6,FALSE),"0")</f>
        <v>0</v>
      </c>
      <c r="O151" s="125"/>
      <c r="P151" s="67" t="s">
        <v>213</v>
      </c>
      <c r="Q151" s="125"/>
      <c r="R151" s="65" t="str">
        <f>IFERROR(VLOOKUP(A151,出場種目!$C$3:$D$66,2,FALSE),"0")</f>
        <v>0</v>
      </c>
      <c r="S151" s="65">
        <f>入力シート③!F55</f>
        <v>0</v>
      </c>
      <c r="T151" s="67">
        <v>0</v>
      </c>
      <c r="U151" s="67">
        <v>2</v>
      </c>
      <c r="V151" s="65">
        <f>入力シート③!$B$1</f>
        <v>0</v>
      </c>
    </row>
    <row r="152" spans="1:22" s="65" customFormat="1" ht="13" customHeight="1">
      <c r="A152" s="65">
        <f>入力シート③!E56</f>
        <v>0</v>
      </c>
      <c r="B152" s="65" t="str">
        <f t="shared" si="8"/>
        <v>0</v>
      </c>
      <c r="C152" s="65" t="str">
        <f>IFERROR(VLOOKUP(入力シート③!$B$1,所属!$B$2:$C$56,2,FALSE),"0")</f>
        <v>0</v>
      </c>
      <c r="D152" s="125"/>
      <c r="E152" s="125"/>
      <c r="F152" s="65" t="str">
        <f>入力シート③!$A56</f>
        <v/>
      </c>
      <c r="G152" s="65">
        <f>入力シート③!B56</f>
        <v>0</v>
      </c>
      <c r="H152" s="66" t="str">
        <f>IFERROR(VLOOKUP(G152,男子登録②!$P$2:$V$101,4,FALSE),"0")</f>
        <v>0</v>
      </c>
      <c r="I152" s="65">
        <f t="shared" si="7"/>
        <v>0</v>
      </c>
      <c r="J152" s="66" t="str">
        <f>IFERROR(VLOOKUP(G152,男子登録②!$P$2:$V$101,5,FALSE),"0")</f>
        <v>0</v>
      </c>
      <c r="K152" s="66" t="str">
        <f>IFERROR(VLOOKUP(G152,男子登録②!$P$2:$V$101,7,FALSE),"0")</f>
        <v>0</v>
      </c>
      <c r="L152" s="65">
        <v>1</v>
      </c>
      <c r="M152" s="65" t="str">
        <f>IFERROR(VLOOKUP(G152,男子登録②!$P$2:$V$101,3,FALSE),"0")</f>
        <v>0</v>
      </c>
      <c r="N152" s="65" t="str">
        <f>IFERROR(VLOOKUP(G152,男子登録②!$P$2:$V$101,6,FALSE),"0")</f>
        <v>0</v>
      </c>
      <c r="O152" s="125"/>
      <c r="P152" s="67" t="s">
        <v>213</v>
      </c>
      <c r="Q152" s="125"/>
      <c r="R152" s="65" t="str">
        <f>IFERROR(VLOOKUP(A152,出場種目!$C$3:$D$66,2,FALSE),"0")</f>
        <v>0</v>
      </c>
      <c r="S152" s="65">
        <f>入力シート③!F56</f>
        <v>0</v>
      </c>
      <c r="T152" s="67">
        <v>0</v>
      </c>
      <c r="U152" s="67">
        <v>2</v>
      </c>
      <c r="V152" s="65">
        <f>入力シート③!$B$1</f>
        <v>0</v>
      </c>
    </row>
    <row r="153" spans="1:22" s="65" customFormat="1" ht="13" customHeight="1">
      <c r="A153" s="65">
        <f>入力シート③!E57</f>
        <v>0</v>
      </c>
      <c r="B153" s="65" t="str">
        <f t="shared" si="8"/>
        <v>0</v>
      </c>
      <c r="C153" s="65" t="str">
        <f>IFERROR(VLOOKUP(入力シート③!$B$1,所属!$B$2:$C$56,2,FALSE),"0")</f>
        <v>0</v>
      </c>
      <c r="D153" s="125"/>
      <c r="E153" s="125"/>
      <c r="F153" s="65" t="str">
        <f>入力シート③!$A57</f>
        <v/>
      </c>
      <c r="G153" s="65">
        <f>入力シート③!B57</f>
        <v>0</v>
      </c>
      <c r="H153" s="66" t="str">
        <f>IFERROR(VLOOKUP(G153,男子登録②!$P$2:$V$101,4,FALSE),"0")</f>
        <v>0</v>
      </c>
      <c r="I153" s="65">
        <f t="shared" si="7"/>
        <v>0</v>
      </c>
      <c r="J153" s="66" t="str">
        <f>IFERROR(VLOOKUP(G153,男子登録②!$P$2:$V$101,5,FALSE),"0")</f>
        <v>0</v>
      </c>
      <c r="K153" s="66" t="str">
        <f>IFERROR(VLOOKUP(G153,男子登録②!$P$2:$V$101,7,FALSE),"0")</f>
        <v>0</v>
      </c>
      <c r="L153" s="65">
        <v>1</v>
      </c>
      <c r="M153" s="65" t="str">
        <f>IFERROR(VLOOKUP(G153,男子登録②!$P$2:$V$101,3,FALSE),"0")</f>
        <v>0</v>
      </c>
      <c r="N153" s="65" t="str">
        <f>IFERROR(VLOOKUP(G153,男子登録②!$P$2:$V$101,6,FALSE),"0")</f>
        <v>0</v>
      </c>
      <c r="O153" s="125"/>
      <c r="P153" s="67" t="s">
        <v>213</v>
      </c>
      <c r="Q153" s="125"/>
      <c r="R153" s="65" t="str">
        <f>IFERROR(VLOOKUP(A153,出場種目!$C$3:$D$66,2,FALSE),"0")</f>
        <v>0</v>
      </c>
      <c r="S153" s="65">
        <f>入力シート③!F57</f>
        <v>0</v>
      </c>
      <c r="T153" s="67">
        <v>0</v>
      </c>
      <c r="U153" s="67">
        <v>2</v>
      </c>
      <c r="V153" s="65">
        <f>入力シート③!$B$1</f>
        <v>0</v>
      </c>
    </row>
    <row r="154" spans="1:22" s="65" customFormat="1" ht="13" customHeight="1">
      <c r="A154" s="65">
        <f>入力シート③!E58</f>
        <v>0</v>
      </c>
      <c r="B154" s="65" t="str">
        <f t="shared" si="8"/>
        <v>0</v>
      </c>
      <c r="C154" s="65" t="str">
        <f>IFERROR(VLOOKUP(入力シート③!$B$1,所属!$B$2:$C$56,2,FALSE),"0")</f>
        <v>0</v>
      </c>
      <c r="D154" s="125"/>
      <c r="E154" s="125"/>
      <c r="F154" s="65" t="str">
        <f>入力シート③!$A58</f>
        <v/>
      </c>
      <c r="G154" s="65">
        <f>入力シート③!B58</f>
        <v>0</v>
      </c>
      <c r="H154" s="66" t="str">
        <f>IFERROR(VLOOKUP(G154,男子登録②!$P$2:$V$101,4,FALSE),"0")</f>
        <v>0</v>
      </c>
      <c r="I154" s="65">
        <f t="shared" si="7"/>
        <v>0</v>
      </c>
      <c r="J154" s="66" t="str">
        <f>IFERROR(VLOOKUP(G154,男子登録②!$P$2:$V$101,5,FALSE),"0")</f>
        <v>0</v>
      </c>
      <c r="K154" s="66" t="str">
        <f>IFERROR(VLOOKUP(G154,男子登録②!$P$2:$V$101,7,FALSE),"0")</f>
        <v>0</v>
      </c>
      <c r="L154" s="65">
        <v>1</v>
      </c>
      <c r="M154" s="65" t="str">
        <f>IFERROR(VLOOKUP(G154,男子登録②!$P$2:$V$101,3,FALSE),"0")</f>
        <v>0</v>
      </c>
      <c r="N154" s="65" t="str">
        <f>IFERROR(VLOOKUP(G154,男子登録②!$P$2:$V$101,6,FALSE),"0")</f>
        <v>0</v>
      </c>
      <c r="O154" s="125"/>
      <c r="P154" s="67" t="s">
        <v>213</v>
      </c>
      <c r="Q154" s="125"/>
      <c r="R154" s="65" t="str">
        <f>IFERROR(VLOOKUP(A154,出場種目!$C$3:$D$66,2,FALSE),"0")</f>
        <v>0</v>
      </c>
      <c r="S154" s="65">
        <f>入力シート③!F58</f>
        <v>0</v>
      </c>
      <c r="T154" s="67">
        <v>0</v>
      </c>
      <c r="U154" s="67">
        <v>2</v>
      </c>
      <c r="V154" s="65">
        <f>入力シート③!$B$1</f>
        <v>0</v>
      </c>
    </row>
    <row r="155" spans="1:22" s="65" customFormat="1" ht="13" customHeight="1">
      <c r="A155" s="65">
        <f>入力シート③!E59</f>
        <v>0</v>
      </c>
      <c r="B155" s="65" t="str">
        <f t="shared" si="8"/>
        <v>0</v>
      </c>
      <c r="C155" s="65" t="str">
        <f>IFERROR(VLOOKUP(入力シート③!$B$1,所属!$B$2:$C$56,2,FALSE),"0")</f>
        <v>0</v>
      </c>
      <c r="D155" s="125"/>
      <c r="E155" s="125"/>
      <c r="F155" s="65" t="str">
        <f>入力シート③!$A59</f>
        <v/>
      </c>
      <c r="G155" s="65">
        <f>入力シート③!B59</f>
        <v>0</v>
      </c>
      <c r="H155" s="66" t="str">
        <f>IFERROR(VLOOKUP(G155,男子登録②!$P$2:$V$101,4,FALSE),"0")</f>
        <v>0</v>
      </c>
      <c r="I155" s="65">
        <f t="shared" si="7"/>
        <v>0</v>
      </c>
      <c r="J155" s="66" t="str">
        <f>IFERROR(VLOOKUP(G155,男子登録②!$P$2:$V$101,5,FALSE),"0")</f>
        <v>0</v>
      </c>
      <c r="K155" s="66" t="str">
        <f>IFERROR(VLOOKUP(G155,男子登録②!$P$2:$V$101,7,FALSE),"0")</f>
        <v>0</v>
      </c>
      <c r="L155" s="65">
        <v>1</v>
      </c>
      <c r="M155" s="65" t="str">
        <f>IFERROR(VLOOKUP(G155,男子登録②!$P$2:$V$101,3,FALSE),"0")</f>
        <v>0</v>
      </c>
      <c r="N155" s="65" t="str">
        <f>IFERROR(VLOOKUP(G155,男子登録②!$P$2:$V$101,6,FALSE),"0")</f>
        <v>0</v>
      </c>
      <c r="O155" s="125"/>
      <c r="P155" s="67" t="s">
        <v>213</v>
      </c>
      <c r="Q155" s="125"/>
      <c r="R155" s="65" t="str">
        <f>IFERROR(VLOOKUP(A155,出場種目!$C$3:$D$66,2,FALSE),"0")</f>
        <v>0</v>
      </c>
      <c r="S155" s="65">
        <f>入力シート③!F59</f>
        <v>0</v>
      </c>
      <c r="T155" s="67">
        <v>0</v>
      </c>
      <c r="U155" s="67">
        <v>2</v>
      </c>
      <c r="V155" s="65">
        <f>入力シート③!$B$1</f>
        <v>0</v>
      </c>
    </row>
    <row r="156" spans="1:22" s="65" customFormat="1" ht="13" customHeight="1">
      <c r="A156" s="65">
        <f>入力シート③!E60</f>
        <v>0</v>
      </c>
      <c r="B156" s="65" t="str">
        <f t="shared" si="8"/>
        <v>0</v>
      </c>
      <c r="C156" s="65" t="str">
        <f>IFERROR(VLOOKUP(入力シート③!$B$1,所属!$B$2:$C$56,2,FALSE),"0")</f>
        <v>0</v>
      </c>
      <c r="D156" s="125"/>
      <c r="E156" s="125"/>
      <c r="F156" s="65" t="str">
        <f>入力シート③!$A60</f>
        <v/>
      </c>
      <c r="G156" s="65">
        <f>入力シート③!B60</f>
        <v>0</v>
      </c>
      <c r="H156" s="66" t="str">
        <f>IFERROR(VLOOKUP(G156,男子登録②!$P$2:$V$101,4,FALSE),"0")</f>
        <v>0</v>
      </c>
      <c r="I156" s="65">
        <f t="shared" si="7"/>
        <v>0</v>
      </c>
      <c r="J156" s="66" t="str">
        <f>IFERROR(VLOOKUP(G156,男子登録②!$P$2:$V$101,5,FALSE),"0")</f>
        <v>0</v>
      </c>
      <c r="K156" s="66" t="str">
        <f>IFERROR(VLOOKUP(G156,男子登録②!$P$2:$V$101,7,FALSE),"0")</f>
        <v>0</v>
      </c>
      <c r="L156" s="65">
        <v>1</v>
      </c>
      <c r="M156" s="65" t="str">
        <f>IFERROR(VLOOKUP(G156,男子登録②!$P$2:$V$101,3,FALSE),"0")</f>
        <v>0</v>
      </c>
      <c r="N156" s="65" t="str">
        <f>IFERROR(VLOOKUP(G156,男子登録②!$P$2:$V$101,6,FALSE),"0")</f>
        <v>0</v>
      </c>
      <c r="O156" s="125"/>
      <c r="P156" s="67" t="s">
        <v>213</v>
      </c>
      <c r="Q156" s="125"/>
      <c r="R156" s="65" t="str">
        <f>IFERROR(VLOOKUP(A156,出場種目!$C$3:$D$66,2,FALSE),"0")</f>
        <v>0</v>
      </c>
      <c r="S156" s="65">
        <f>入力シート③!F60</f>
        <v>0</v>
      </c>
      <c r="T156" s="67">
        <v>0</v>
      </c>
      <c r="U156" s="67">
        <v>2</v>
      </c>
      <c r="V156" s="65">
        <f>入力シート③!$B$1</f>
        <v>0</v>
      </c>
    </row>
    <row r="157" spans="1:22" s="65" customFormat="1" ht="13" customHeight="1">
      <c r="A157" s="65">
        <f>入力シート③!E61</f>
        <v>0</v>
      </c>
      <c r="B157" s="65" t="str">
        <f t="shared" si="8"/>
        <v>0</v>
      </c>
      <c r="C157" s="65" t="str">
        <f>IFERROR(VLOOKUP(入力シート③!$B$1,所属!$B$2:$C$56,2,FALSE),"0")</f>
        <v>0</v>
      </c>
      <c r="D157" s="125"/>
      <c r="E157" s="125"/>
      <c r="F157" s="65" t="str">
        <f>入力シート③!$A61</f>
        <v/>
      </c>
      <c r="G157" s="65">
        <f>入力シート③!B61</f>
        <v>0</v>
      </c>
      <c r="H157" s="66" t="str">
        <f>IFERROR(VLOOKUP(G157,男子登録②!$P$2:$V$101,4,FALSE),"0")</f>
        <v>0</v>
      </c>
      <c r="I157" s="65">
        <f t="shared" si="7"/>
        <v>0</v>
      </c>
      <c r="J157" s="66" t="str">
        <f>IFERROR(VLOOKUP(G157,男子登録②!$P$2:$V$101,5,FALSE),"0")</f>
        <v>0</v>
      </c>
      <c r="K157" s="66" t="str">
        <f>IFERROR(VLOOKUP(G157,男子登録②!$P$2:$V$101,7,FALSE),"0")</f>
        <v>0</v>
      </c>
      <c r="L157" s="65">
        <v>1</v>
      </c>
      <c r="M157" s="65" t="str">
        <f>IFERROR(VLOOKUP(G157,男子登録②!$P$2:$V$101,3,FALSE),"0")</f>
        <v>0</v>
      </c>
      <c r="N157" s="65" t="str">
        <f>IFERROR(VLOOKUP(G157,男子登録②!$P$2:$V$101,6,FALSE),"0")</f>
        <v>0</v>
      </c>
      <c r="O157" s="125"/>
      <c r="P157" s="67" t="s">
        <v>213</v>
      </c>
      <c r="Q157" s="125"/>
      <c r="R157" s="65" t="str">
        <f>IFERROR(VLOOKUP(A157,出場種目!$C$3:$D$66,2,FALSE),"0")</f>
        <v>0</v>
      </c>
      <c r="S157" s="65">
        <f>入力シート③!F61</f>
        <v>0</v>
      </c>
      <c r="T157" s="67">
        <v>0</v>
      </c>
      <c r="U157" s="67">
        <v>2</v>
      </c>
      <c r="V157" s="65">
        <f>入力シート③!$B$1</f>
        <v>0</v>
      </c>
    </row>
    <row r="158" spans="1:22" s="65" customFormat="1" ht="13" customHeight="1">
      <c r="A158" s="65">
        <f>入力シート③!E62</f>
        <v>0</v>
      </c>
      <c r="B158" s="65" t="str">
        <f t="shared" si="8"/>
        <v>0</v>
      </c>
      <c r="C158" s="65" t="str">
        <f>IFERROR(VLOOKUP(入力シート③!$B$1,所属!$B$2:$C$56,2,FALSE),"0")</f>
        <v>0</v>
      </c>
      <c r="D158" s="125"/>
      <c r="E158" s="125"/>
      <c r="F158" s="65" t="str">
        <f>入力シート③!$A62</f>
        <v/>
      </c>
      <c r="G158" s="65">
        <f>入力シート③!B62</f>
        <v>0</v>
      </c>
      <c r="H158" s="66" t="str">
        <f>IFERROR(VLOOKUP(G158,男子登録②!$P$2:$V$101,4,FALSE),"0")</f>
        <v>0</v>
      </c>
      <c r="I158" s="65">
        <f t="shared" si="7"/>
        <v>0</v>
      </c>
      <c r="J158" s="66" t="str">
        <f>IFERROR(VLOOKUP(G158,男子登録②!$P$2:$V$101,5,FALSE),"0")</f>
        <v>0</v>
      </c>
      <c r="K158" s="66" t="str">
        <f>IFERROR(VLOOKUP(G158,男子登録②!$P$2:$V$101,7,FALSE),"0")</f>
        <v>0</v>
      </c>
      <c r="L158" s="65">
        <v>1</v>
      </c>
      <c r="M158" s="65" t="str">
        <f>IFERROR(VLOOKUP(G158,男子登録②!$P$2:$V$101,3,FALSE),"0")</f>
        <v>0</v>
      </c>
      <c r="N158" s="65" t="str">
        <f>IFERROR(VLOOKUP(G158,男子登録②!$P$2:$V$101,6,FALSE),"0")</f>
        <v>0</v>
      </c>
      <c r="O158" s="125"/>
      <c r="P158" s="67" t="s">
        <v>213</v>
      </c>
      <c r="Q158" s="125"/>
      <c r="R158" s="65" t="str">
        <f>IFERROR(VLOOKUP(A158,出場種目!$C$3:$D$66,2,FALSE),"0")</f>
        <v>0</v>
      </c>
      <c r="S158" s="65">
        <f>入力シート③!F62</f>
        <v>0</v>
      </c>
      <c r="T158" s="67">
        <v>0</v>
      </c>
      <c r="U158" s="67">
        <v>2</v>
      </c>
      <c r="V158" s="65">
        <f>入力シート③!$B$1</f>
        <v>0</v>
      </c>
    </row>
    <row r="159" spans="1:22" s="65" customFormat="1" ht="13" customHeight="1">
      <c r="A159" s="65">
        <f>入力シート③!E63</f>
        <v>0</v>
      </c>
      <c r="B159" s="65" t="str">
        <f t="shared" si="8"/>
        <v>0</v>
      </c>
      <c r="C159" s="65" t="str">
        <f>IFERROR(VLOOKUP(入力シート③!$B$1,所属!$B$2:$C$56,2,FALSE),"0")</f>
        <v>0</v>
      </c>
      <c r="D159" s="125"/>
      <c r="E159" s="125"/>
      <c r="F159" s="65" t="str">
        <f>入力シート③!$A63</f>
        <v/>
      </c>
      <c r="G159" s="65">
        <f>入力シート③!B63</f>
        <v>0</v>
      </c>
      <c r="H159" s="66" t="str">
        <f>IFERROR(VLOOKUP(G159,男子登録②!$P$2:$V$101,4,FALSE),"0")</f>
        <v>0</v>
      </c>
      <c r="I159" s="65">
        <f t="shared" si="7"/>
        <v>0</v>
      </c>
      <c r="J159" s="66" t="str">
        <f>IFERROR(VLOOKUP(G159,男子登録②!$P$2:$V$101,5,FALSE),"0")</f>
        <v>0</v>
      </c>
      <c r="K159" s="66" t="str">
        <f>IFERROR(VLOOKUP(G159,男子登録②!$P$2:$V$101,7,FALSE),"0")</f>
        <v>0</v>
      </c>
      <c r="L159" s="65">
        <v>1</v>
      </c>
      <c r="M159" s="65" t="str">
        <f>IFERROR(VLOOKUP(G159,男子登録②!$P$2:$V$101,3,FALSE),"0")</f>
        <v>0</v>
      </c>
      <c r="N159" s="65" t="str">
        <f>IFERROR(VLOOKUP(G159,男子登録②!$P$2:$V$101,6,FALSE),"0")</f>
        <v>0</v>
      </c>
      <c r="O159" s="125"/>
      <c r="P159" s="67" t="s">
        <v>213</v>
      </c>
      <c r="Q159" s="125"/>
      <c r="R159" s="65" t="str">
        <f>IFERROR(VLOOKUP(A159,出場種目!$C$3:$D$66,2,FALSE),"0")</f>
        <v>0</v>
      </c>
      <c r="S159" s="65">
        <f>入力シート③!F63</f>
        <v>0</v>
      </c>
      <c r="T159" s="67">
        <v>0</v>
      </c>
      <c r="U159" s="67">
        <v>2</v>
      </c>
      <c r="V159" s="65">
        <f>入力シート③!$B$1</f>
        <v>0</v>
      </c>
    </row>
    <row r="160" spans="1:22" s="65" customFormat="1" ht="13" customHeight="1">
      <c r="A160" s="65">
        <f>入力シート③!E64</f>
        <v>0</v>
      </c>
      <c r="B160" s="65" t="str">
        <f t="shared" si="8"/>
        <v>0</v>
      </c>
      <c r="C160" s="65" t="str">
        <f>IFERROR(VLOOKUP(入力シート③!$B$1,所属!$B$2:$C$56,2,FALSE),"0")</f>
        <v>0</v>
      </c>
      <c r="D160" s="125"/>
      <c r="E160" s="125"/>
      <c r="F160" s="65" t="str">
        <f>入力シート③!$A64</f>
        <v/>
      </c>
      <c r="G160" s="65">
        <f>入力シート③!B64</f>
        <v>0</v>
      </c>
      <c r="H160" s="66" t="str">
        <f>IFERROR(VLOOKUP(G160,男子登録②!$P$2:$V$101,4,FALSE),"0")</f>
        <v>0</v>
      </c>
      <c r="I160" s="65">
        <f t="shared" si="7"/>
        <v>0</v>
      </c>
      <c r="J160" s="66" t="str">
        <f>IFERROR(VLOOKUP(G160,男子登録②!$P$2:$V$101,5,FALSE),"0")</f>
        <v>0</v>
      </c>
      <c r="K160" s="66" t="str">
        <f>IFERROR(VLOOKUP(G160,男子登録②!$P$2:$V$101,7,FALSE),"0")</f>
        <v>0</v>
      </c>
      <c r="L160" s="65">
        <v>1</v>
      </c>
      <c r="M160" s="65" t="str">
        <f>IFERROR(VLOOKUP(G160,男子登録②!$P$2:$V$101,3,FALSE),"0")</f>
        <v>0</v>
      </c>
      <c r="N160" s="65" t="str">
        <f>IFERROR(VLOOKUP(G160,男子登録②!$P$2:$V$101,6,FALSE),"0")</f>
        <v>0</v>
      </c>
      <c r="O160" s="125"/>
      <c r="P160" s="67" t="s">
        <v>213</v>
      </c>
      <c r="Q160" s="125"/>
      <c r="R160" s="65" t="str">
        <f>IFERROR(VLOOKUP(A160,出場種目!$C$3:$D$66,2,FALSE),"0")</f>
        <v>0</v>
      </c>
      <c r="S160" s="65">
        <f>入力シート③!F64</f>
        <v>0</v>
      </c>
      <c r="T160" s="67">
        <v>0</v>
      </c>
      <c r="U160" s="67">
        <v>2</v>
      </c>
      <c r="V160" s="65">
        <f>入力シート③!$B$1</f>
        <v>0</v>
      </c>
    </row>
    <row r="161" spans="1:22" s="65" customFormat="1" ht="13" customHeight="1">
      <c r="A161" s="65">
        <f>入力シート③!E65</f>
        <v>0</v>
      </c>
      <c r="B161" s="65" t="str">
        <f t="shared" si="8"/>
        <v>0</v>
      </c>
      <c r="C161" s="65" t="str">
        <f>IFERROR(VLOOKUP(入力シート③!$B$1,所属!$B$2:$C$56,2,FALSE),"0")</f>
        <v>0</v>
      </c>
      <c r="D161" s="125"/>
      <c r="E161" s="125"/>
      <c r="F161" s="65" t="str">
        <f>入力シート③!$A65</f>
        <v/>
      </c>
      <c r="G161" s="65">
        <f>入力シート③!B65</f>
        <v>0</v>
      </c>
      <c r="H161" s="66" t="str">
        <f>IFERROR(VLOOKUP(G161,男子登録②!$P$2:$V$101,4,FALSE),"0")</f>
        <v>0</v>
      </c>
      <c r="I161" s="65">
        <f t="shared" si="7"/>
        <v>0</v>
      </c>
      <c r="J161" s="66" t="str">
        <f>IFERROR(VLOOKUP(G161,男子登録②!$P$2:$V$101,5,FALSE),"0")</f>
        <v>0</v>
      </c>
      <c r="K161" s="66" t="str">
        <f>IFERROR(VLOOKUP(G161,男子登録②!$P$2:$V$101,7,FALSE),"0")</f>
        <v>0</v>
      </c>
      <c r="L161" s="65">
        <v>1</v>
      </c>
      <c r="M161" s="65" t="str">
        <f>IFERROR(VLOOKUP(G161,男子登録②!$P$2:$V$101,3,FALSE),"0")</f>
        <v>0</v>
      </c>
      <c r="N161" s="65" t="str">
        <f>IFERROR(VLOOKUP(G161,男子登録②!$P$2:$V$101,6,FALSE),"0")</f>
        <v>0</v>
      </c>
      <c r="O161" s="125"/>
      <c r="P161" s="67" t="s">
        <v>213</v>
      </c>
      <c r="Q161" s="125"/>
      <c r="R161" s="65" t="str">
        <f>IFERROR(VLOOKUP(A161,出場種目!$C$3:$D$66,2,FALSE),"0")</f>
        <v>0</v>
      </c>
      <c r="S161" s="65">
        <f>入力シート③!F65</f>
        <v>0</v>
      </c>
      <c r="T161" s="67">
        <v>0</v>
      </c>
      <c r="U161" s="67">
        <v>2</v>
      </c>
      <c r="V161" s="65">
        <f>入力シート③!$B$1</f>
        <v>0</v>
      </c>
    </row>
    <row r="162" spans="1:22" s="65" customFormat="1" ht="13" customHeight="1">
      <c r="A162" s="65">
        <f>入力シート③!E66</f>
        <v>0</v>
      </c>
      <c r="B162" s="65" t="str">
        <f t="shared" si="8"/>
        <v>0</v>
      </c>
      <c r="C162" s="65" t="str">
        <f>IFERROR(VLOOKUP(入力シート③!$B$1,所属!$B$2:$C$56,2,FALSE),"0")</f>
        <v>0</v>
      </c>
      <c r="D162" s="125"/>
      <c r="E162" s="125"/>
      <c r="F162" s="65" t="str">
        <f>入力シート③!$A66</f>
        <v/>
      </c>
      <c r="G162" s="65">
        <f>入力シート③!B66</f>
        <v>0</v>
      </c>
      <c r="H162" s="66" t="str">
        <f>IFERROR(VLOOKUP(G162,男子登録②!$P$2:$V$101,4,FALSE),"0")</f>
        <v>0</v>
      </c>
      <c r="I162" s="65">
        <f t="shared" si="7"/>
        <v>0</v>
      </c>
      <c r="J162" s="66" t="str">
        <f>IFERROR(VLOOKUP(G162,男子登録②!$P$2:$V$101,5,FALSE),"0")</f>
        <v>0</v>
      </c>
      <c r="K162" s="66" t="str">
        <f>IFERROR(VLOOKUP(G162,男子登録②!$P$2:$V$101,7,FALSE),"0")</f>
        <v>0</v>
      </c>
      <c r="L162" s="65">
        <v>1</v>
      </c>
      <c r="M162" s="65" t="str">
        <f>IFERROR(VLOOKUP(G162,男子登録②!$P$2:$V$101,3,FALSE),"0")</f>
        <v>0</v>
      </c>
      <c r="N162" s="65" t="str">
        <f>IFERROR(VLOOKUP(G162,男子登録②!$P$2:$V$101,6,FALSE),"0")</f>
        <v>0</v>
      </c>
      <c r="O162" s="125"/>
      <c r="P162" s="67" t="s">
        <v>213</v>
      </c>
      <c r="Q162" s="125"/>
      <c r="R162" s="65" t="str">
        <f>IFERROR(VLOOKUP(A162,出場種目!$C$3:$D$66,2,FALSE),"0")</f>
        <v>0</v>
      </c>
      <c r="S162" s="65">
        <f>入力シート③!F66</f>
        <v>0</v>
      </c>
      <c r="T162" s="67">
        <v>0</v>
      </c>
      <c r="U162" s="67">
        <v>2</v>
      </c>
      <c r="V162" s="65">
        <f>入力シート③!$B$1</f>
        <v>0</v>
      </c>
    </row>
    <row r="163" spans="1:22" s="65" customFormat="1" ht="13" customHeight="1">
      <c r="A163" s="65">
        <f>入力シート③!E67</f>
        <v>0</v>
      </c>
      <c r="B163" s="65" t="str">
        <f t="shared" si="8"/>
        <v>0</v>
      </c>
      <c r="C163" s="65" t="str">
        <f>IFERROR(VLOOKUP(入力シート③!$B$1,所属!$B$2:$C$56,2,FALSE),"0")</f>
        <v>0</v>
      </c>
      <c r="D163" s="125"/>
      <c r="E163" s="125"/>
      <c r="F163" s="65" t="str">
        <f>入力シート③!$A67</f>
        <v/>
      </c>
      <c r="G163" s="65">
        <f>入力シート③!B67</f>
        <v>0</v>
      </c>
      <c r="H163" s="66" t="str">
        <f>IFERROR(VLOOKUP(G163,男子登録②!$P$2:$V$101,4,FALSE),"0")</f>
        <v>0</v>
      </c>
      <c r="I163" s="65">
        <f t="shared" si="7"/>
        <v>0</v>
      </c>
      <c r="J163" s="66" t="str">
        <f>IFERROR(VLOOKUP(G163,男子登録②!$P$2:$V$101,5,FALSE),"0")</f>
        <v>0</v>
      </c>
      <c r="K163" s="66" t="str">
        <f>IFERROR(VLOOKUP(G163,男子登録②!$P$2:$V$101,7,FALSE),"0")</f>
        <v>0</v>
      </c>
      <c r="L163" s="65">
        <v>1</v>
      </c>
      <c r="M163" s="65" t="str">
        <f>IFERROR(VLOOKUP(G163,男子登録②!$P$2:$V$101,3,FALSE),"0")</f>
        <v>0</v>
      </c>
      <c r="N163" s="65" t="str">
        <f>IFERROR(VLOOKUP(G163,男子登録②!$P$2:$V$101,6,FALSE),"0")</f>
        <v>0</v>
      </c>
      <c r="O163" s="125"/>
      <c r="P163" s="67" t="s">
        <v>213</v>
      </c>
      <c r="Q163" s="125"/>
      <c r="R163" s="65" t="str">
        <f>IFERROR(VLOOKUP(A163,出場種目!$C$3:$D$66,2,FALSE),"0")</f>
        <v>0</v>
      </c>
      <c r="S163" s="65">
        <f>入力シート③!F67</f>
        <v>0</v>
      </c>
      <c r="T163" s="67">
        <v>0</v>
      </c>
      <c r="U163" s="67">
        <v>2</v>
      </c>
      <c r="V163" s="65">
        <f>入力シート③!$B$1</f>
        <v>0</v>
      </c>
    </row>
    <row r="164" spans="1:22" s="65" customFormat="1" ht="13" customHeight="1">
      <c r="A164" s="65">
        <f>入力シート③!E68</f>
        <v>0</v>
      </c>
      <c r="B164" s="65" t="str">
        <f t="shared" si="8"/>
        <v>0</v>
      </c>
      <c r="C164" s="65" t="str">
        <f>IFERROR(VLOOKUP(入力シート③!$B$1,所属!$B$2:$C$56,2,FALSE),"0")</f>
        <v>0</v>
      </c>
      <c r="D164" s="125"/>
      <c r="E164" s="125"/>
      <c r="F164" s="65" t="str">
        <f>入力シート③!$A68</f>
        <v/>
      </c>
      <c r="G164" s="65">
        <f>入力シート③!B68</f>
        <v>0</v>
      </c>
      <c r="H164" s="66" t="str">
        <f>IFERROR(VLOOKUP(G164,男子登録②!$P$2:$V$101,4,FALSE),"0")</f>
        <v>0</v>
      </c>
      <c r="I164" s="65">
        <f t="shared" si="7"/>
        <v>0</v>
      </c>
      <c r="J164" s="66" t="str">
        <f>IFERROR(VLOOKUP(G164,男子登録②!$P$2:$V$101,5,FALSE),"0")</f>
        <v>0</v>
      </c>
      <c r="K164" s="66" t="str">
        <f>IFERROR(VLOOKUP(G164,男子登録②!$P$2:$V$101,7,FALSE),"0")</f>
        <v>0</v>
      </c>
      <c r="L164" s="65">
        <v>1</v>
      </c>
      <c r="M164" s="65" t="str">
        <f>IFERROR(VLOOKUP(G164,男子登録②!$P$2:$V$101,3,FALSE),"0")</f>
        <v>0</v>
      </c>
      <c r="N164" s="65" t="str">
        <f>IFERROR(VLOOKUP(G164,男子登録②!$P$2:$V$101,6,FALSE),"0")</f>
        <v>0</v>
      </c>
      <c r="O164" s="125"/>
      <c r="P164" s="67" t="s">
        <v>213</v>
      </c>
      <c r="Q164" s="125"/>
      <c r="R164" s="65" t="str">
        <f>IFERROR(VLOOKUP(A164,出場種目!$C$3:$D$66,2,FALSE),"0")</f>
        <v>0</v>
      </c>
      <c r="S164" s="65">
        <f>入力シート③!F68</f>
        <v>0</v>
      </c>
      <c r="T164" s="67">
        <v>0</v>
      </c>
      <c r="U164" s="67">
        <v>2</v>
      </c>
      <c r="V164" s="65">
        <f>入力シート③!$B$1</f>
        <v>0</v>
      </c>
    </row>
    <row r="165" spans="1:22" s="65" customFormat="1" ht="13" customHeight="1">
      <c r="A165" s="65">
        <f>入力シート③!E69</f>
        <v>0</v>
      </c>
      <c r="B165" s="65" t="str">
        <f t="shared" si="8"/>
        <v>0</v>
      </c>
      <c r="C165" s="65" t="str">
        <f>IFERROR(VLOOKUP(入力シート③!$B$1,所属!$B$2:$C$56,2,FALSE),"0")</f>
        <v>0</v>
      </c>
      <c r="D165" s="125"/>
      <c r="E165" s="125"/>
      <c r="F165" s="65" t="str">
        <f>入力シート③!$A69</f>
        <v/>
      </c>
      <c r="G165" s="65">
        <f>入力シート③!B69</f>
        <v>0</v>
      </c>
      <c r="H165" s="66" t="str">
        <f>IFERROR(VLOOKUP(G165,男子登録②!$P$2:$V$101,4,FALSE),"0")</f>
        <v>0</v>
      </c>
      <c r="I165" s="65">
        <f t="shared" si="7"/>
        <v>0</v>
      </c>
      <c r="J165" s="66" t="str">
        <f>IFERROR(VLOOKUP(G165,男子登録②!$P$2:$V$101,5,FALSE),"0")</f>
        <v>0</v>
      </c>
      <c r="K165" s="66" t="str">
        <f>IFERROR(VLOOKUP(G165,男子登録②!$P$2:$V$101,7,FALSE),"0")</f>
        <v>0</v>
      </c>
      <c r="L165" s="65">
        <v>1</v>
      </c>
      <c r="M165" s="65" t="str">
        <f>IFERROR(VLOOKUP(G165,男子登録②!$P$2:$V$101,3,FALSE),"0")</f>
        <v>0</v>
      </c>
      <c r="N165" s="65" t="str">
        <f>IFERROR(VLOOKUP(G165,男子登録②!$P$2:$V$101,6,FALSE),"0")</f>
        <v>0</v>
      </c>
      <c r="O165" s="125"/>
      <c r="P165" s="67" t="s">
        <v>213</v>
      </c>
      <c r="Q165" s="125"/>
      <c r="R165" s="65" t="str">
        <f>IFERROR(VLOOKUP(A165,出場種目!$C$3:$D$66,2,FALSE),"0")</f>
        <v>0</v>
      </c>
      <c r="S165" s="65">
        <f>入力シート③!F69</f>
        <v>0</v>
      </c>
      <c r="T165" s="67">
        <v>0</v>
      </c>
      <c r="U165" s="67">
        <v>2</v>
      </c>
      <c r="V165" s="65">
        <f>入力シート③!$B$1</f>
        <v>0</v>
      </c>
    </row>
    <row r="166" spans="1:22" s="65" customFormat="1" ht="13" customHeight="1">
      <c r="A166" s="65">
        <f>入力シート③!E70</f>
        <v>0</v>
      </c>
      <c r="B166" s="65" t="str">
        <f t="shared" si="8"/>
        <v>0</v>
      </c>
      <c r="C166" s="65" t="str">
        <f>IFERROR(VLOOKUP(入力シート③!$B$1,所属!$B$2:$C$56,2,FALSE),"0")</f>
        <v>0</v>
      </c>
      <c r="D166" s="125"/>
      <c r="E166" s="125"/>
      <c r="F166" s="65" t="str">
        <f>入力シート③!$A70</f>
        <v/>
      </c>
      <c r="G166" s="65">
        <f>入力シート③!B70</f>
        <v>0</v>
      </c>
      <c r="H166" s="66" t="str">
        <f>IFERROR(VLOOKUP(G166,男子登録②!$P$2:$V$101,4,FALSE),"0")</f>
        <v>0</v>
      </c>
      <c r="I166" s="65">
        <f t="shared" si="7"/>
        <v>0</v>
      </c>
      <c r="J166" s="66" t="str">
        <f>IFERROR(VLOOKUP(G166,男子登録②!$P$2:$V$101,5,FALSE),"0")</f>
        <v>0</v>
      </c>
      <c r="K166" s="66" t="str">
        <f>IFERROR(VLOOKUP(G166,男子登録②!$P$2:$V$101,7,FALSE),"0")</f>
        <v>0</v>
      </c>
      <c r="L166" s="65">
        <v>1</v>
      </c>
      <c r="M166" s="65" t="str">
        <f>IFERROR(VLOOKUP(G166,男子登録②!$P$2:$V$101,3,FALSE),"0")</f>
        <v>0</v>
      </c>
      <c r="N166" s="65" t="str">
        <f>IFERROR(VLOOKUP(G166,男子登録②!$P$2:$V$101,6,FALSE),"0")</f>
        <v>0</v>
      </c>
      <c r="O166" s="125"/>
      <c r="P166" s="67" t="s">
        <v>213</v>
      </c>
      <c r="Q166" s="125"/>
      <c r="R166" s="65" t="str">
        <f>IFERROR(VLOOKUP(A166,出場種目!$C$3:$D$66,2,FALSE),"0")</f>
        <v>0</v>
      </c>
      <c r="S166" s="65">
        <f>入力シート③!F70</f>
        <v>0</v>
      </c>
      <c r="T166" s="67">
        <v>0</v>
      </c>
      <c r="U166" s="67">
        <v>2</v>
      </c>
      <c r="V166" s="65">
        <f>入力シート③!$B$1</f>
        <v>0</v>
      </c>
    </row>
    <row r="167" spans="1:22" s="65" customFormat="1" ht="13" customHeight="1">
      <c r="A167" s="65">
        <f>入力シート③!E71</f>
        <v>0</v>
      </c>
      <c r="B167" s="65" t="str">
        <f t="shared" si="8"/>
        <v>0</v>
      </c>
      <c r="C167" s="65" t="str">
        <f>IFERROR(VLOOKUP(入力シート③!$B$1,所属!$B$2:$C$56,2,FALSE),"0")</f>
        <v>0</v>
      </c>
      <c r="D167" s="125"/>
      <c r="E167" s="125"/>
      <c r="F167" s="65" t="str">
        <f>入力シート③!$A71</f>
        <v/>
      </c>
      <c r="G167" s="65">
        <f>入力シート③!B71</f>
        <v>0</v>
      </c>
      <c r="H167" s="66" t="str">
        <f>IFERROR(VLOOKUP(G167,男子登録②!$P$2:$V$101,4,FALSE),"0")</f>
        <v>0</v>
      </c>
      <c r="I167" s="65">
        <f t="shared" si="7"/>
        <v>0</v>
      </c>
      <c r="J167" s="66" t="str">
        <f>IFERROR(VLOOKUP(G167,男子登録②!$P$2:$V$101,5,FALSE),"0")</f>
        <v>0</v>
      </c>
      <c r="K167" s="66" t="str">
        <f>IFERROR(VLOOKUP(G167,男子登録②!$P$2:$V$101,7,FALSE),"0")</f>
        <v>0</v>
      </c>
      <c r="L167" s="65">
        <v>1</v>
      </c>
      <c r="M167" s="65" t="str">
        <f>IFERROR(VLOOKUP(G167,男子登録②!$P$2:$V$101,3,FALSE),"0")</f>
        <v>0</v>
      </c>
      <c r="N167" s="65" t="str">
        <f>IFERROR(VLOOKUP(G167,男子登録②!$P$2:$V$101,6,FALSE),"0")</f>
        <v>0</v>
      </c>
      <c r="O167" s="125"/>
      <c r="P167" s="67" t="s">
        <v>213</v>
      </c>
      <c r="Q167" s="125"/>
      <c r="R167" s="65" t="str">
        <f>IFERROR(VLOOKUP(A167,出場種目!$C$3:$D$66,2,FALSE),"0")</f>
        <v>0</v>
      </c>
      <c r="S167" s="65">
        <f>入力シート③!F71</f>
        <v>0</v>
      </c>
      <c r="T167" s="67">
        <v>0</v>
      </c>
      <c r="U167" s="67">
        <v>2</v>
      </c>
      <c r="V167" s="65">
        <f>入力シート③!$B$1</f>
        <v>0</v>
      </c>
    </row>
    <row r="168" spans="1:22" s="65" customFormat="1" ht="13" customHeight="1">
      <c r="A168" s="65">
        <f>入力シート③!E72</f>
        <v>0</v>
      </c>
      <c r="B168" s="65" t="str">
        <f t="shared" si="8"/>
        <v>0</v>
      </c>
      <c r="C168" s="65" t="str">
        <f>IFERROR(VLOOKUP(入力シート③!$B$1,所属!$B$2:$C$56,2,FALSE),"0")</f>
        <v>0</v>
      </c>
      <c r="D168" s="125"/>
      <c r="E168" s="125"/>
      <c r="F168" s="65" t="str">
        <f>入力シート③!$A72</f>
        <v/>
      </c>
      <c r="G168" s="65">
        <f>入力シート③!B72</f>
        <v>0</v>
      </c>
      <c r="H168" s="66" t="str">
        <f>IFERROR(VLOOKUP(G168,男子登録②!$P$2:$V$101,4,FALSE),"0")</f>
        <v>0</v>
      </c>
      <c r="I168" s="65">
        <f t="shared" si="7"/>
        <v>0</v>
      </c>
      <c r="J168" s="66" t="str">
        <f>IFERROR(VLOOKUP(G168,男子登録②!$P$2:$V$101,5,FALSE),"0")</f>
        <v>0</v>
      </c>
      <c r="K168" s="66" t="str">
        <f>IFERROR(VLOOKUP(G168,男子登録②!$P$2:$V$101,7,FALSE),"0")</f>
        <v>0</v>
      </c>
      <c r="L168" s="65">
        <v>1</v>
      </c>
      <c r="M168" s="65" t="str">
        <f>IFERROR(VLOOKUP(G168,男子登録②!$P$2:$V$101,3,FALSE),"0")</f>
        <v>0</v>
      </c>
      <c r="N168" s="65" t="str">
        <f>IFERROR(VLOOKUP(G168,男子登録②!$P$2:$V$101,6,FALSE),"0")</f>
        <v>0</v>
      </c>
      <c r="O168" s="125"/>
      <c r="P168" s="67" t="s">
        <v>213</v>
      </c>
      <c r="Q168" s="125"/>
      <c r="R168" s="65" t="str">
        <f>IFERROR(VLOOKUP(A168,出場種目!$C$3:$D$66,2,FALSE),"0")</f>
        <v>0</v>
      </c>
      <c r="S168" s="65">
        <f>入力シート③!F72</f>
        <v>0</v>
      </c>
      <c r="T168" s="67">
        <v>0</v>
      </c>
      <c r="U168" s="67">
        <v>2</v>
      </c>
      <c r="V168" s="65">
        <f>入力シート③!$B$1</f>
        <v>0</v>
      </c>
    </row>
    <row r="169" spans="1:22" s="65" customFormat="1" ht="13" customHeight="1">
      <c r="A169" s="65">
        <f>入力シート③!E73</f>
        <v>0</v>
      </c>
      <c r="B169" s="65" t="str">
        <f t="shared" si="8"/>
        <v>0</v>
      </c>
      <c r="C169" s="65" t="str">
        <f>IFERROR(VLOOKUP(入力シート③!$B$1,所属!$B$2:$C$56,2,FALSE),"0")</f>
        <v>0</v>
      </c>
      <c r="D169" s="125"/>
      <c r="E169" s="125"/>
      <c r="F169" s="65" t="str">
        <f>入力シート③!$A73</f>
        <v/>
      </c>
      <c r="G169" s="65">
        <f>入力シート③!B73</f>
        <v>0</v>
      </c>
      <c r="H169" s="66" t="str">
        <f>IFERROR(VLOOKUP(G169,男子登録②!$P$2:$V$101,4,FALSE),"0")</f>
        <v>0</v>
      </c>
      <c r="I169" s="65">
        <f t="shared" si="7"/>
        <v>0</v>
      </c>
      <c r="J169" s="66" t="str">
        <f>IFERROR(VLOOKUP(G169,男子登録②!$P$2:$V$101,5,FALSE),"0")</f>
        <v>0</v>
      </c>
      <c r="K169" s="66" t="str">
        <f>IFERROR(VLOOKUP(G169,男子登録②!$P$2:$V$101,7,FALSE),"0")</f>
        <v>0</v>
      </c>
      <c r="L169" s="65">
        <v>1</v>
      </c>
      <c r="M169" s="65" t="str">
        <f>IFERROR(VLOOKUP(G169,男子登録②!$P$2:$V$101,3,FALSE),"0")</f>
        <v>0</v>
      </c>
      <c r="N169" s="65" t="str">
        <f>IFERROR(VLOOKUP(G169,男子登録②!$P$2:$V$101,6,FALSE),"0")</f>
        <v>0</v>
      </c>
      <c r="O169" s="125"/>
      <c r="P169" s="67" t="s">
        <v>213</v>
      </c>
      <c r="Q169" s="125"/>
      <c r="R169" s="65" t="str">
        <f>IFERROR(VLOOKUP(A169,出場種目!$C$3:$D$66,2,FALSE),"0")</f>
        <v>0</v>
      </c>
      <c r="S169" s="65">
        <f>入力シート③!F73</f>
        <v>0</v>
      </c>
      <c r="T169" s="67">
        <v>0</v>
      </c>
      <c r="U169" s="67">
        <v>2</v>
      </c>
      <c r="V169" s="65">
        <f>入力シート③!$B$1</f>
        <v>0</v>
      </c>
    </row>
    <row r="170" spans="1:22" s="65" customFormat="1" ht="13" customHeight="1">
      <c r="A170" s="65">
        <f>入力シート③!E74</f>
        <v>0</v>
      </c>
      <c r="B170" s="65" t="str">
        <f t="shared" si="8"/>
        <v>0</v>
      </c>
      <c r="C170" s="65" t="str">
        <f>IFERROR(VLOOKUP(入力シート③!$B$1,所属!$B$2:$C$56,2,FALSE),"0")</f>
        <v>0</v>
      </c>
      <c r="D170" s="125"/>
      <c r="E170" s="125"/>
      <c r="F170" s="65" t="str">
        <f>入力シート③!$A74</f>
        <v/>
      </c>
      <c r="G170" s="65">
        <f>入力シート③!B74</f>
        <v>0</v>
      </c>
      <c r="H170" s="66" t="str">
        <f>IFERROR(VLOOKUP(G170,男子登録②!$P$2:$V$101,4,FALSE),"0")</f>
        <v>0</v>
      </c>
      <c r="I170" s="65">
        <f t="shared" si="7"/>
        <v>0</v>
      </c>
      <c r="J170" s="66" t="str">
        <f>IFERROR(VLOOKUP(G170,男子登録②!$P$2:$V$101,5,FALSE),"0")</f>
        <v>0</v>
      </c>
      <c r="K170" s="66" t="str">
        <f>IFERROR(VLOOKUP(G170,男子登録②!$P$2:$V$101,7,FALSE),"0")</f>
        <v>0</v>
      </c>
      <c r="L170" s="65">
        <v>1</v>
      </c>
      <c r="M170" s="65" t="str">
        <f>IFERROR(VLOOKUP(G170,男子登録②!$P$2:$V$101,3,FALSE),"0")</f>
        <v>0</v>
      </c>
      <c r="N170" s="65" t="str">
        <f>IFERROR(VLOOKUP(G170,男子登録②!$P$2:$V$101,6,FALSE),"0")</f>
        <v>0</v>
      </c>
      <c r="O170" s="125"/>
      <c r="P170" s="67" t="s">
        <v>213</v>
      </c>
      <c r="Q170" s="125"/>
      <c r="R170" s="65" t="str">
        <f>IFERROR(VLOOKUP(A170,出場種目!$C$3:$D$66,2,FALSE),"0")</f>
        <v>0</v>
      </c>
      <c r="S170" s="65">
        <f>入力シート③!F74</f>
        <v>0</v>
      </c>
      <c r="T170" s="67">
        <v>0</v>
      </c>
      <c r="U170" s="67">
        <v>2</v>
      </c>
      <c r="V170" s="65">
        <f>入力シート③!$B$1</f>
        <v>0</v>
      </c>
    </row>
    <row r="171" spans="1:22" s="65" customFormat="1" ht="13" customHeight="1">
      <c r="A171" s="65">
        <f>入力シート③!E75</f>
        <v>0</v>
      </c>
      <c r="B171" s="65" t="str">
        <f t="shared" si="8"/>
        <v>0</v>
      </c>
      <c r="C171" s="65" t="str">
        <f>IFERROR(VLOOKUP(入力シート③!$B$1,所属!$B$2:$C$56,2,FALSE),"0")</f>
        <v>0</v>
      </c>
      <c r="D171" s="125"/>
      <c r="E171" s="125"/>
      <c r="F171" s="65" t="str">
        <f>入力シート③!$A75</f>
        <v/>
      </c>
      <c r="G171" s="65">
        <f>入力シート③!B75</f>
        <v>0</v>
      </c>
      <c r="H171" s="66" t="str">
        <f>IFERROR(VLOOKUP(G171,男子登録②!$P$2:$V$101,4,FALSE),"0")</f>
        <v>0</v>
      </c>
      <c r="I171" s="65">
        <f t="shared" si="7"/>
        <v>0</v>
      </c>
      <c r="J171" s="66" t="str">
        <f>IFERROR(VLOOKUP(G171,男子登録②!$P$2:$V$101,5,FALSE),"0")</f>
        <v>0</v>
      </c>
      <c r="K171" s="66" t="str">
        <f>IFERROR(VLOOKUP(G171,男子登録②!$P$2:$V$101,7,FALSE),"0")</f>
        <v>0</v>
      </c>
      <c r="L171" s="65">
        <v>1</v>
      </c>
      <c r="M171" s="65" t="str">
        <f>IFERROR(VLOOKUP(G171,男子登録②!$P$2:$V$101,3,FALSE),"0")</f>
        <v>0</v>
      </c>
      <c r="N171" s="65" t="str">
        <f>IFERROR(VLOOKUP(G171,男子登録②!$P$2:$V$101,6,FALSE),"0")</f>
        <v>0</v>
      </c>
      <c r="O171" s="125"/>
      <c r="P171" s="67" t="s">
        <v>213</v>
      </c>
      <c r="Q171" s="125"/>
      <c r="R171" s="65" t="str">
        <f>IFERROR(VLOOKUP(A171,出場種目!$C$3:$D$66,2,FALSE),"0")</f>
        <v>0</v>
      </c>
      <c r="S171" s="65">
        <f>入力シート③!F75</f>
        <v>0</v>
      </c>
      <c r="T171" s="67">
        <v>0</v>
      </c>
      <c r="U171" s="67">
        <v>2</v>
      </c>
      <c r="V171" s="65">
        <f>入力シート③!$B$1</f>
        <v>0</v>
      </c>
    </row>
    <row r="172" spans="1:22" s="65" customFormat="1" ht="13" customHeight="1">
      <c r="A172" s="65">
        <f>入力シート③!E76</f>
        <v>0</v>
      </c>
      <c r="B172" s="65" t="str">
        <f t="shared" si="8"/>
        <v>0</v>
      </c>
      <c r="C172" s="65" t="str">
        <f>IFERROR(VLOOKUP(入力シート③!$B$1,所属!$B$2:$C$56,2,FALSE),"0")</f>
        <v>0</v>
      </c>
      <c r="D172" s="125"/>
      <c r="E172" s="125"/>
      <c r="F172" s="65" t="str">
        <f>入力シート③!$A76</f>
        <v/>
      </c>
      <c r="G172" s="65">
        <f>入力シート③!B76</f>
        <v>0</v>
      </c>
      <c r="H172" s="66" t="str">
        <f>IFERROR(VLOOKUP(G172,男子登録②!$P$2:$V$101,4,FALSE),"0")</f>
        <v>0</v>
      </c>
      <c r="I172" s="65">
        <f t="shared" si="7"/>
        <v>0</v>
      </c>
      <c r="J172" s="66" t="str">
        <f>IFERROR(VLOOKUP(G172,男子登録②!$P$2:$V$101,5,FALSE),"0")</f>
        <v>0</v>
      </c>
      <c r="K172" s="66" t="str">
        <f>IFERROR(VLOOKUP(G172,男子登録②!$P$2:$V$101,7,FALSE),"0")</f>
        <v>0</v>
      </c>
      <c r="L172" s="65">
        <v>1</v>
      </c>
      <c r="M172" s="65" t="str">
        <f>IFERROR(VLOOKUP(G172,男子登録②!$P$2:$V$101,3,FALSE),"0")</f>
        <v>0</v>
      </c>
      <c r="N172" s="65" t="str">
        <f>IFERROR(VLOOKUP(G172,男子登録②!$P$2:$V$101,6,FALSE),"0")</f>
        <v>0</v>
      </c>
      <c r="O172" s="125"/>
      <c r="P172" s="67" t="s">
        <v>213</v>
      </c>
      <c r="Q172" s="125"/>
      <c r="R172" s="65" t="str">
        <f>IFERROR(VLOOKUP(A172,出場種目!$C$3:$D$66,2,FALSE),"0")</f>
        <v>0</v>
      </c>
      <c r="S172" s="65">
        <f>入力シート③!F76</f>
        <v>0</v>
      </c>
      <c r="T172" s="67">
        <v>0</v>
      </c>
      <c r="U172" s="67">
        <v>2</v>
      </c>
      <c r="V172" s="65">
        <f>入力シート③!$B$1</f>
        <v>0</v>
      </c>
    </row>
    <row r="173" spans="1:22" s="65" customFormat="1" ht="13" customHeight="1">
      <c r="A173" s="65">
        <f>入力シート③!E77</f>
        <v>0</v>
      </c>
      <c r="B173" s="65" t="str">
        <f t="shared" si="8"/>
        <v>0</v>
      </c>
      <c r="C173" s="65" t="str">
        <f>IFERROR(VLOOKUP(入力シート③!$B$1,所属!$B$2:$C$56,2,FALSE),"0")</f>
        <v>0</v>
      </c>
      <c r="D173" s="125"/>
      <c r="E173" s="125"/>
      <c r="F173" s="65" t="str">
        <f>入力シート③!$A77</f>
        <v/>
      </c>
      <c r="G173" s="65">
        <f>入力シート③!B77</f>
        <v>0</v>
      </c>
      <c r="H173" s="66" t="str">
        <f>IFERROR(VLOOKUP(G173,男子登録②!$P$2:$V$101,4,FALSE),"0")</f>
        <v>0</v>
      </c>
      <c r="I173" s="65">
        <f t="shared" si="7"/>
        <v>0</v>
      </c>
      <c r="J173" s="66" t="str">
        <f>IFERROR(VLOOKUP(G173,男子登録②!$P$2:$V$101,5,FALSE),"0")</f>
        <v>0</v>
      </c>
      <c r="K173" s="66" t="str">
        <f>IFERROR(VLOOKUP(G173,男子登録②!$P$2:$V$101,7,FALSE),"0")</f>
        <v>0</v>
      </c>
      <c r="L173" s="65">
        <v>1</v>
      </c>
      <c r="M173" s="65" t="str">
        <f>IFERROR(VLOOKUP(G173,男子登録②!$P$2:$V$101,3,FALSE),"0")</f>
        <v>0</v>
      </c>
      <c r="N173" s="65" t="str">
        <f>IFERROR(VLOOKUP(G173,男子登録②!$P$2:$V$101,6,FALSE),"0")</f>
        <v>0</v>
      </c>
      <c r="O173" s="125"/>
      <c r="P173" s="67" t="s">
        <v>213</v>
      </c>
      <c r="Q173" s="125"/>
      <c r="R173" s="65" t="str">
        <f>IFERROR(VLOOKUP(A173,出場種目!$C$3:$D$66,2,FALSE),"0")</f>
        <v>0</v>
      </c>
      <c r="S173" s="65">
        <f>入力シート③!F77</f>
        <v>0</v>
      </c>
      <c r="T173" s="67">
        <v>0</v>
      </c>
      <c r="U173" s="67">
        <v>2</v>
      </c>
      <c r="V173" s="65">
        <f>入力シート③!$B$1</f>
        <v>0</v>
      </c>
    </row>
    <row r="174" spans="1:22" s="65" customFormat="1" ht="13" customHeight="1">
      <c r="A174" s="65">
        <f>入力シート③!E78</f>
        <v>0</v>
      </c>
      <c r="B174" s="65" t="str">
        <f t="shared" si="8"/>
        <v>0</v>
      </c>
      <c r="C174" s="65" t="str">
        <f>IFERROR(VLOOKUP(入力シート③!$B$1,所属!$B$2:$C$56,2,FALSE),"0")</f>
        <v>0</v>
      </c>
      <c r="D174" s="125"/>
      <c r="E174" s="125"/>
      <c r="F174" s="65" t="str">
        <f>入力シート③!$A78</f>
        <v/>
      </c>
      <c r="G174" s="65">
        <f>入力シート③!B78</f>
        <v>0</v>
      </c>
      <c r="H174" s="66" t="str">
        <f>IFERROR(VLOOKUP(G174,男子登録②!$P$2:$V$101,4,FALSE),"0")</f>
        <v>0</v>
      </c>
      <c r="I174" s="65">
        <f t="shared" si="7"/>
        <v>0</v>
      </c>
      <c r="J174" s="66" t="str">
        <f>IFERROR(VLOOKUP(G174,男子登録②!$P$2:$V$101,5,FALSE),"0")</f>
        <v>0</v>
      </c>
      <c r="K174" s="66" t="str">
        <f>IFERROR(VLOOKUP(G174,男子登録②!$P$2:$V$101,7,FALSE),"0")</f>
        <v>0</v>
      </c>
      <c r="L174" s="65">
        <v>1</v>
      </c>
      <c r="M174" s="65" t="str">
        <f>IFERROR(VLOOKUP(G174,男子登録②!$P$2:$V$101,3,FALSE),"0")</f>
        <v>0</v>
      </c>
      <c r="N174" s="65" t="str">
        <f>IFERROR(VLOOKUP(G174,男子登録②!$P$2:$V$101,6,FALSE),"0")</f>
        <v>0</v>
      </c>
      <c r="O174" s="125"/>
      <c r="P174" s="67" t="s">
        <v>213</v>
      </c>
      <c r="Q174" s="125"/>
      <c r="R174" s="65" t="str">
        <f>IFERROR(VLOOKUP(A174,出場種目!$C$3:$D$66,2,FALSE),"0")</f>
        <v>0</v>
      </c>
      <c r="S174" s="65">
        <f>入力シート③!F78</f>
        <v>0</v>
      </c>
      <c r="T174" s="67">
        <v>0</v>
      </c>
      <c r="U174" s="67">
        <v>2</v>
      </c>
      <c r="V174" s="65">
        <f>入力シート③!$B$1</f>
        <v>0</v>
      </c>
    </row>
    <row r="175" spans="1:22" s="65" customFormat="1" ht="13" customHeight="1">
      <c r="A175" s="65">
        <f>入力シート③!E79</f>
        <v>0</v>
      </c>
      <c r="B175" s="65" t="str">
        <f t="shared" si="8"/>
        <v>0</v>
      </c>
      <c r="C175" s="65" t="str">
        <f>IFERROR(VLOOKUP(入力シート③!$B$1,所属!$B$2:$C$56,2,FALSE),"0")</f>
        <v>0</v>
      </c>
      <c r="D175" s="125"/>
      <c r="E175" s="125"/>
      <c r="F175" s="65" t="str">
        <f>入力シート③!$A79</f>
        <v/>
      </c>
      <c r="G175" s="65">
        <f>入力シート③!B79</f>
        <v>0</v>
      </c>
      <c r="H175" s="66" t="str">
        <f>IFERROR(VLOOKUP(G175,男子登録②!$P$2:$V$101,4,FALSE),"0")</f>
        <v>0</v>
      </c>
      <c r="I175" s="65">
        <f t="shared" si="7"/>
        <v>0</v>
      </c>
      <c r="J175" s="66" t="str">
        <f>IFERROR(VLOOKUP(G175,男子登録②!$P$2:$V$101,5,FALSE),"0")</f>
        <v>0</v>
      </c>
      <c r="K175" s="66" t="str">
        <f>IFERROR(VLOOKUP(G175,男子登録②!$P$2:$V$101,7,FALSE),"0")</f>
        <v>0</v>
      </c>
      <c r="L175" s="65">
        <v>1</v>
      </c>
      <c r="M175" s="65" t="str">
        <f>IFERROR(VLOOKUP(G175,男子登録②!$P$2:$V$101,3,FALSE),"0")</f>
        <v>0</v>
      </c>
      <c r="N175" s="65" t="str">
        <f>IFERROR(VLOOKUP(G175,男子登録②!$P$2:$V$101,6,FALSE),"0")</f>
        <v>0</v>
      </c>
      <c r="O175" s="125"/>
      <c r="P175" s="67" t="s">
        <v>213</v>
      </c>
      <c r="Q175" s="125"/>
      <c r="R175" s="65" t="str">
        <f>IFERROR(VLOOKUP(A175,出場種目!$C$3:$D$66,2,FALSE),"0")</f>
        <v>0</v>
      </c>
      <c r="S175" s="65">
        <f>入力シート③!F79</f>
        <v>0</v>
      </c>
      <c r="T175" s="67">
        <v>0</v>
      </c>
      <c r="U175" s="67">
        <v>2</v>
      </c>
      <c r="V175" s="65">
        <f>入力シート③!$B$1</f>
        <v>0</v>
      </c>
    </row>
    <row r="176" spans="1:22" s="65" customFormat="1" ht="13" customHeight="1">
      <c r="A176" s="65">
        <f>入力シート③!E80</f>
        <v>0</v>
      </c>
      <c r="B176" s="65" t="str">
        <f t="shared" si="8"/>
        <v>0</v>
      </c>
      <c r="C176" s="65" t="str">
        <f>IFERROR(VLOOKUP(入力シート③!$B$1,所属!$B$2:$C$56,2,FALSE),"0")</f>
        <v>0</v>
      </c>
      <c r="D176" s="125"/>
      <c r="E176" s="125"/>
      <c r="F176" s="65" t="str">
        <f>入力シート③!$A80</f>
        <v/>
      </c>
      <c r="G176" s="65">
        <f>入力シート③!B80</f>
        <v>0</v>
      </c>
      <c r="H176" s="66" t="str">
        <f>IFERROR(VLOOKUP(G176,男子登録②!$P$2:$V$101,4,FALSE),"0")</f>
        <v>0</v>
      </c>
      <c r="I176" s="65">
        <f t="shared" si="7"/>
        <v>0</v>
      </c>
      <c r="J176" s="66" t="str">
        <f>IFERROR(VLOOKUP(G176,男子登録②!$P$2:$V$101,5,FALSE),"0")</f>
        <v>0</v>
      </c>
      <c r="K176" s="66" t="str">
        <f>IFERROR(VLOOKUP(G176,男子登録②!$P$2:$V$101,7,FALSE),"0")</f>
        <v>0</v>
      </c>
      <c r="L176" s="65">
        <v>1</v>
      </c>
      <c r="M176" s="65" t="str">
        <f>IFERROR(VLOOKUP(G176,男子登録②!$P$2:$V$101,3,FALSE),"0")</f>
        <v>0</v>
      </c>
      <c r="N176" s="65" t="str">
        <f>IFERROR(VLOOKUP(G176,男子登録②!$P$2:$V$101,6,FALSE),"0")</f>
        <v>0</v>
      </c>
      <c r="O176" s="125"/>
      <c r="P176" s="67" t="s">
        <v>213</v>
      </c>
      <c r="Q176" s="125"/>
      <c r="R176" s="65" t="str">
        <f>IFERROR(VLOOKUP(A176,出場種目!$C$3:$D$66,2,FALSE),"0")</f>
        <v>0</v>
      </c>
      <c r="S176" s="65">
        <f>入力シート③!F80</f>
        <v>0</v>
      </c>
      <c r="T176" s="67">
        <v>0</v>
      </c>
      <c r="U176" s="67">
        <v>2</v>
      </c>
      <c r="V176" s="65">
        <f>入力シート③!$B$1</f>
        <v>0</v>
      </c>
    </row>
    <row r="177" spans="1:22" s="65" customFormat="1" ht="13" customHeight="1">
      <c r="A177" s="65">
        <f>入力シート③!E81</f>
        <v>0</v>
      </c>
      <c r="B177" s="65" t="str">
        <f t="shared" si="8"/>
        <v>0</v>
      </c>
      <c r="C177" s="65" t="str">
        <f>IFERROR(VLOOKUP(入力シート③!$B$1,所属!$B$2:$C$56,2,FALSE),"0")</f>
        <v>0</v>
      </c>
      <c r="D177" s="125"/>
      <c r="E177" s="125"/>
      <c r="F177" s="65" t="str">
        <f>入力シート③!$A81</f>
        <v/>
      </c>
      <c r="G177" s="65">
        <f>入力シート③!B81</f>
        <v>0</v>
      </c>
      <c r="H177" s="66" t="str">
        <f>IFERROR(VLOOKUP(G177,男子登録②!$P$2:$V$101,4,FALSE),"0")</f>
        <v>0</v>
      </c>
      <c r="I177" s="65">
        <f t="shared" si="7"/>
        <v>0</v>
      </c>
      <c r="J177" s="66" t="str">
        <f>IFERROR(VLOOKUP(G177,男子登録②!$P$2:$V$101,5,FALSE),"0")</f>
        <v>0</v>
      </c>
      <c r="K177" s="66" t="str">
        <f>IFERROR(VLOOKUP(G177,男子登録②!$P$2:$V$101,7,FALSE),"0")</f>
        <v>0</v>
      </c>
      <c r="L177" s="65">
        <v>1</v>
      </c>
      <c r="M177" s="65" t="str">
        <f>IFERROR(VLOOKUP(G177,男子登録②!$P$2:$V$101,3,FALSE),"0")</f>
        <v>0</v>
      </c>
      <c r="N177" s="65" t="str">
        <f>IFERROR(VLOOKUP(G177,男子登録②!$P$2:$V$101,6,FALSE),"0")</f>
        <v>0</v>
      </c>
      <c r="O177" s="125"/>
      <c r="P177" s="67" t="s">
        <v>213</v>
      </c>
      <c r="Q177" s="125"/>
      <c r="R177" s="65" t="str">
        <f>IFERROR(VLOOKUP(A177,出場種目!$C$3:$D$66,2,FALSE),"0")</f>
        <v>0</v>
      </c>
      <c r="S177" s="65">
        <f>入力シート③!F81</f>
        <v>0</v>
      </c>
      <c r="T177" s="67">
        <v>0</v>
      </c>
      <c r="U177" s="67">
        <v>2</v>
      </c>
      <c r="V177" s="65">
        <f>入力シート③!$B$1</f>
        <v>0</v>
      </c>
    </row>
    <row r="178" spans="1:22" s="65" customFormat="1" ht="13" customHeight="1">
      <c r="A178" s="65">
        <f>入力シート③!E82</f>
        <v>0</v>
      </c>
      <c r="B178" s="65" t="str">
        <f t="shared" si="8"/>
        <v>0</v>
      </c>
      <c r="C178" s="65" t="str">
        <f>IFERROR(VLOOKUP(入力シート③!$B$1,所属!$B$2:$C$56,2,FALSE),"0")</f>
        <v>0</v>
      </c>
      <c r="D178" s="125"/>
      <c r="E178" s="125"/>
      <c r="F178" s="65" t="str">
        <f>入力シート③!$A82</f>
        <v/>
      </c>
      <c r="G178" s="65">
        <f>入力シート③!B82</f>
        <v>0</v>
      </c>
      <c r="H178" s="66" t="str">
        <f>IFERROR(VLOOKUP(G178,男子登録②!$P$2:$V$101,4,FALSE),"0")</f>
        <v>0</v>
      </c>
      <c r="I178" s="65">
        <f t="shared" ref="I178:I209" si="9">G178</f>
        <v>0</v>
      </c>
      <c r="J178" s="66" t="str">
        <f>IFERROR(VLOOKUP(G178,男子登録②!$P$2:$V$101,5,FALSE),"0")</f>
        <v>0</v>
      </c>
      <c r="K178" s="66" t="str">
        <f>IFERROR(VLOOKUP(G178,男子登録②!$P$2:$V$101,7,FALSE),"0")</f>
        <v>0</v>
      </c>
      <c r="L178" s="65">
        <v>1</v>
      </c>
      <c r="M178" s="65" t="str">
        <f>IFERROR(VLOOKUP(G178,男子登録②!$P$2:$V$101,3,FALSE),"0")</f>
        <v>0</v>
      </c>
      <c r="N178" s="65" t="str">
        <f>IFERROR(VLOOKUP(G178,男子登録②!$P$2:$V$101,6,FALSE),"0")</f>
        <v>0</v>
      </c>
      <c r="O178" s="125"/>
      <c r="P178" s="67" t="s">
        <v>213</v>
      </c>
      <c r="Q178" s="125"/>
      <c r="R178" s="65" t="str">
        <f>IFERROR(VLOOKUP(A178,出場種目!$C$3:$D$66,2,FALSE),"0")</f>
        <v>0</v>
      </c>
      <c r="S178" s="65">
        <f>入力シート③!F82</f>
        <v>0</v>
      </c>
      <c r="T178" s="67">
        <v>0</v>
      </c>
      <c r="U178" s="67">
        <v>2</v>
      </c>
      <c r="V178" s="65">
        <f>入力シート③!$B$1</f>
        <v>0</v>
      </c>
    </row>
    <row r="179" spans="1:22" s="65" customFormat="1" ht="13" customHeight="1">
      <c r="A179" s="65">
        <f>入力シート③!E83</f>
        <v>0</v>
      </c>
      <c r="B179" s="65" t="str">
        <f t="shared" si="8"/>
        <v>0</v>
      </c>
      <c r="C179" s="65" t="str">
        <f>IFERROR(VLOOKUP(入力シート③!$B$1,所属!$B$2:$C$56,2,FALSE),"0")</f>
        <v>0</v>
      </c>
      <c r="D179" s="125"/>
      <c r="E179" s="125"/>
      <c r="F179" s="65" t="str">
        <f>入力シート③!$A83</f>
        <v/>
      </c>
      <c r="G179" s="65">
        <f>入力シート③!B83</f>
        <v>0</v>
      </c>
      <c r="H179" s="66" t="str">
        <f>IFERROR(VLOOKUP(G179,男子登録②!$P$2:$V$101,4,FALSE),"0")</f>
        <v>0</v>
      </c>
      <c r="I179" s="65">
        <f t="shared" si="9"/>
        <v>0</v>
      </c>
      <c r="J179" s="66" t="str">
        <f>IFERROR(VLOOKUP(G179,男子登録②!$P$2:$V$101,5,FALSE),"0")</f>
        <v>0</v>
      </c>
      <c r="K179" s="66" t="str">
        <f>IFERROR(VLOOKUP(G179,男子登録②!$P$2:$V$101,7,FALSE),"0")</f>
        <v>0</v>
      </c>
      <c r="L179" s="65">
        <v>1</v>
      </c>
      <c r="M179" s="65" t="str">
        <f>IFERROR(VLOOKUP(G179,男子登録②!$P$2:$V$101,3,FALSE),"0")</f>
        <v>0</v>
      </c>
      <c r="N179" s="65" t="str">
        <f>IFERROR(VLOOKUP(G179,男子登録②!$P$2:$V$101,6,FALSE),"0")</f>
        <v>0</v>
      </c>
      <c r="O179" s="125"/>
      <c r="P179" s="67" t="s">
        <v>213</v>
      </c>
      <c r="Q179" s="125"/>
      <c r="R179" s="65" t="str">
        <f>IFERROR(VLOOKUP(A179,出場種目!$C$3:$D$66,2,FALSE),"0")</f>
        <v>0</v>
      </c>
      <c r="S179" s="65">
        <f>入力シート③!F83</f>
        <v>0</v>
      </c>
      <c r="T179" s="67">
        <v>0</v>
      </c>
      <c r="U179" s="67">
        <v>2</v>
      </c>
      <c r="V179" s="65">
        <f>入力シート③!$B$1</f>
        <v>0</v>
      </c>
    </row>
    <row r="180" spans="1:22" s="65" customFormat="1" ht="13" customHeight="1">
      <c r="A180" s="65">
        <f>入力シート③!E84</f>
        <v>0</v>
      </c>
      <c r="B180" s="65" t="str">
        <f t="shared" si="8"/>
        <v>0</v>
      </c>
      <c r="C180" s="65" t="str">
        <f>IFERROR(VLOOKUP(入力シート③!$B$1,所属!$B$2:$C$56,2,FALSE),"0")</f>
        <v>0</v>
      </c>
      <c r="D180" s="125"/>
      <c r="E180" s="125"/>
      <c r="F180" s="65" t="str">
        <f>入力シート③!$A84</f>
        <v/>
      </c>
      <c r="G180" s="65">
        <f>入力シート③!B84</f>
        <v>0</v>
      </c>
      <c r="H180" s="66" t="str">
        <f>IFERROR(VLOOKUP(G180,男子登録②!$P$2:$V$101,4,FALSE),"0")</f>
        <v>0</v>
      </c>
      <c r="I180" s="65">
        <f t="shared" si="9"/>
        <v>0</v>
      </c>
      <c r="J180" s="66" t="str">
        <f>IFERROR(VLOOKUP(G180,男子登録②!$P$2:$V$101,5,FALSE),"0")</f>
        <v>0</v>
      </c>
      <c r="K180" s="66" t="str">
        <f>IFERROR(VLOOKUP(G180,男子登録②!$P$2:$V$101,7,FALSE),"0")</f>
        <v>0</v>
      </c>
      <c r="L180" s="65">
        <v>1</v>
      </c>
      <c r="M180" s="65" t="str">
        <f>IFERROR(VLOOKUP(G180,男子登録②!$P$2:$V$101,3,FALSE),"0")</f>
        <v>0</v>
      </c>
      <c r="N180" s="65" t="str">
        <f>IFERROR(VLOOKUP(G180,男子登録②!$P$2:$V$101,6,FALSE),"0")</f>
        <v>0</v>
      </c>
      <c r="O180" s="125"/>
      <c r="P180" s="67" t="s">
        <v>213</v>
      </c>
      <c r="Q180" s="125"/>
      <c r="R180" s="65" t="str">
        <f>IFERROR(VLOOKUP(A180,出場種目!$C$3:$D$66,2,FALSE),"0")</f>
        <v>0</v>
      </c>
      <c r="S180" s="65">
        <f>入力シート③!F84</f>
        <v>0</v>
      </c>
      <c r="T180" s="67">
        <v>0</v>
      </c>
      <c r="U180" s="67">
        <v>2</v>
      </c>
      <c r="V180" s="65">
        <f>入力シート③!$B$1</f>
        <v>0</v>
      </c>
    </row>
    <row r="181" spans="1:22" s="65" customFormat="1" ht="13" customHeight="1">
      <c r="A181" s="65">
        <f>入力シート③!E85</f>
        <v>0</v>
      </c>
      <c r="B181" s="65" t="str">
        <f t="shared" si="8"/>
        <v>0</v>
      </c>
      <c r="C181" s="65" t="str">
        <f>IFERROR(VLOOKUP(入力シート③!$B$1,所属!$B$2:$C$56,2,FALSE),"0")</f>
        <v>0</v>
      </c>
      <c r="D181" s="125"/>
      <c r="E181" s="125"/>
      <c r="F181" s="65" t="str">
        <f>入力シート③!$A85</f>
        <v/>
      </c>
      <c r="G181" s="65">
        <f>入力シート③!B85</f>
        <v>0</v>
      </c>
      <c r="H181" s="66" t="str">
        <f>IFERROR(VLOOKUP(G181,男子登録②!$P$2:$V$101,4,FALSE),"0")</f>
        <v>0</v>
      </c>
      <c r="I181" s="65">
        <f t="shared" si="9"/>
        <v>0</v>
      </c>
      <c r="J181" s="66" t="str">
        <f>IFERROR(VLOOKUP(G181,男子登録②!$P$2:$V$101,5,FALSE),"0")</f>
        <v>0</v>
      </c>
      <c r="K181" s="66" t="str">
        <f>IFERROR(VLOOKUP(G181,男子登録②!$P$2:$V$101,7,FALSE),"0")</f>
        <v>0</v>
      </c>
      <c r="L181" s="65">
        <v>1</v>
      </c>
      <c r="M181" s="65" t="str">
        <f>IFERROR(VLOOKUP(G181,男子登録②!$P$2:$V$101,3,FALSE),"0")</f>
        <v>0</v>
      </c>
      <c r="N181" s="65" t="str">
        <f>IFERROR(VLOOKUP(G181,男子登録②!$P$2:$V$101,6,FALSE),"0")</f>
        <v>0</v>
      </c>
      <c r="O181" s="125"/>
      <c r="P181" s="67" t="s">
        <v>213</v>
      </c>
      <c r="Q181" s="125"/>
      <c r="R181" s="65" t="str">
        <f>IFERROR(VLOOKUP(A181,出場種目!$C$3:$D$66,2,FALSE),"0")</f>
        <v>0</v>
      </c>
      <c r="S181" s="65">
        <f>入力シート③!F85</f>
        <v>0</v>
      </c>
      <c r="T181" s="67">
        <v>0</v>
      </c>
      <c r="U181" s="67">
        <v>2</v>
      </c>
      <c r="V181" s="65">
        <f>入力シート③!$B$1</f>
        <v>0</v>
      </c>
    </row>
    <row r="182" spans="1:22" s="65" customFormat="1" ht="13" customHeight="1">
      <c r="A182" s="65">
        <f>入力シート③!E86</f>
        <v>0</v>
      </c>
      <c r="B182" s="65" t="str">
        <f t="shared" si="8"/>
        <v>0</v>
      </c>
      <c r="C182" s="65" t="str">
        <f>IFERROR(VLOOKUP(入力シート③!$B$1,所属!$B$2:$C$56,2,FALSE),"0")</f>
        <v>0</v>
      </c>
      <c r="D182" s="125"/>
      <c r="E182" s="125"/>
      <c r="F182" s="65" t="str">
        <f>入力シート③!$A86</f>
        <v/>
      </c>
      <c r="G182" s="65">
        <f>入力シート③!B86</f>
        <v>0</v>
      </c>
      <c r="H182" s="66" t="str">
        <f>IFERROR(VLOOKUP(G182,男子登録②!$P$2:$V$101,4,FALSE),"0")</f>
        <v>0</v>
      </c>
      <c r="I182" s="65">
        <f t="shared" si="9"/>
        <v>0</v>
      </c>
      <c r="J182" s="66" t="str">
        <f>IFERROR(VLOOKUP(G182,男子登録②!$P$2:$V$101,5,FALSE),"0")</f>
        <v>0</v>
      </c>
      <c r="K182" s="66" t="str">
        <f>IFERROR(VLOOKUP(G182,男子登録②!$P$2:$V$101,7,FALSE),"0")</f>
        <v>0</v>
      </c>
      <c r="L182" s="65">
        <v>1</v>
      </c>
      <c r="M182" s="65" t="str">
        <f>IFERROR(VLOOKUP(G182,男子登録②!$P$2:$V$101,3,FALSE),"0")</f>
        <v>0</v>
      </c>
      <c r="N182" s="65" t="str">
        <f>IFERROR(VLOOKUP(G182,男子登録②!$P$2:$V$101,6,FALSE),"0")</f>
        <v>0</v>
      </c>
      <c r="O182" s="125"/>
      <c r="P182" s="67" t="s">
        <v>213</v>
      </c>
      <c r="Q182" s="125"/>
      <c r="R182" s="65" t="str">
        <f>IFERROR(VLOOKUP(A182,出場種目!$C$3:$D$66,2,FALSE),"0")</f>
        <v>0</v>
      </c>
      <c r="S182" s="65">
        <f>入力シート③!F86</f>
        <v>0</v>
      </c>
      <c r="T182" s="67">
        <v>0</v>
      </c>
      <c r="U182" s="67">
        <v>2</v>
      </c>
      <c r="V182" s="65">
        <f>入力シート③!$B$1</f>
        <v>0</v>
      </c>
    </row>
    <row r="183" spans="1:22" s="65" customFormat="1" ht="13" customHeight="1">
      <c r="A183" s="65">
        <f>入力シート③!E87</f>
        <v>0</v>
      </c>
      <c r="B183" s="65" t="str">
        <f t="shared" si="8"/>
        <v>0</v>
      </c>
      <c r="C183" s="65" t="str">
        <f>IFERROR(VLOOKUP(入力シート③!$B$1,所属!$B$2:$C$56,2,FALSE),"0")</f>
        <v>0</v>
      </c>
      <c r="D183" s="125"/>
      <c r="E183" s="125"/>
      <c r="F183" s="65" t="str">
        <f>入力シート③!$A87</f>
        <v/>
      </c>
      <c r="G183" s="65">
        <f>入力シート③!B87</f>
        <v>0</v>
      </c>
      <c r="H183" s="66" t="str">
        <f>IFERROR(VLOOKUP(G183,男子登録②!$P$2:$V$101,4,FALSE),"0")</f>
        <v>0</v>
      </c>
      <c r="I183" s="65">
        <f t="shared" si="9"/>
        <v>0</v>
      </c>
      <c r="J183" s="66" t="str">
        <f>IFERROR(VLOOKUP(G183,男子登録②!$P$2:$V$101,5,FALSE),"0")</f>
        <v>0</v>
      </c>
      <c r="K183" s="66" t="str">
        <f>IFERROR(VLOOKUP(G183,男子登録②!$P$2:$V$101,7,FALSE),"0")</f>
        <v>0</v>
      </c>
      <c r="L183" s="65">
        <v>1</v>
      </c>
      <c r="M183" s="65" t="str">
        <f>IFERROR(VLOOKUP(G183,男子登録②!$P$2:$V$101,3,FALSE),"0")</f>
        <v>0</v>
      </c>
      <c r="N183" s="65" t="str">
        <f>IFERROR(VLOOKUP(G183,男子登録②!$P$2:$V$101,6,FALSE),"0")</f>
        <v>0</v>
      </c>
      <c r="O183" s="125"/>
      <c r="P183" s="67" t="s">
        <v>213</v>
      </c>
      <c r="Q183" s="125"/>
      <c r="R183" s="65" t="str">
        <f>IFERROR(VLOOKUP(A183,出場種目!$C$3:$D$66,2,FALSE),"0")</f>
        <v>0</v>
      </c>
      <c r="S183" s="65">
        <f>入力シート③!F87</f>
        <v>0</v>
      </c>
      <c r="T183" s="67">
        <v>0</v>
      </c>
      <c r="U183" s="67">
        <v>2</v>
      </c>
      <c r="V183" s="65">
        <f>入力シート③!$B$1</f>
        <v>0</v>
      </c>
    </row>
    <row r="184" spans="1:22" s="65" customFormat="1" ht="13" customHeight="1">
      <c r="A184" s="65">
        <f>入力シート③!E88</f>
        <v>0</v>
      </c>
      <c r="B184" s="65" t="str">
        <f t="shared" si="8"/>
        <v>0</v>
      </c>
      <c r="C184" s="65" t="str">
        <f>IFERROR(VLOOKUP(入力シート③!$B$1,所属!$B$2:$C$56,2,FALSE),"0")</f>
        <v>0</v>
      </c>
      <c r="D184" s="125"/>
      <c r="E184" s="125"/>
      <c r="F184" s="65" t="str">
        <f>入力シート③!$A88</f>
        <v/>
      </c>
      <c r="G184" s="65">
        <f>入力シート③!B88</f>
        <v>0</v>
      </c>
      <c r="H184" s="66" t="str">
        <f>IFERROR(VLOOKUP(G184,男子登録②!$P$2:$V$101,4,FALSE),"0")</f>
        <v>0</v>
      </c>
      <c r="I184" s="65">
        <f t="shared" si="9"/>
        <v>0</v>
      </c>
      <c r="J184" s="66" t="str">
        <f>IFERROR(VLOOKUP(G184,男子登録②!$P$2:$V$101,5,FALSE),"0")</f>
        <v>0</v>
      </c>
      <c r="K184" s="66" t="str">
        <f>IFERROR(VLOOKUP(G184,男子登録②!$P$2:$V$101,7,FALSE),"0")</f>
        <v>0</v>
      </c>
      <c r="L184" s="65">
        <v>1</v>
      </c>
      <c r="M184" s="65" t="str">
        <f>IFERROR(VLOOKUP(G184,男子登録②!$P$2:$V$101,3,FALSE),"0")</f>
        <v>0</v>
      </c>
      <c r="N184" s="65" t="str">
        <f>IFERROR(VLOOKUP(G184,男子登録②!$P$2:$V$101,6,FALSE),"0")</f>
        <v>0</v>
      </c>
      <c r="O184" s="125"/>
      <c r="P184" s="67" t="s">
        <v>213</v>
      </c>
      <c r="Q184" s="125"/>
      <c r="R184" s="65" t="str">
        <f>IFERROR(VLOOKUP(A184,出場種目!$C$3:$D$66,2,FALSE),"0")</f>
        <v>0</v>
      </c>
      <c r="S184" s="65">
        <f>入力シート③!F88</f>
        <v>0</v>
      </c>
      <c r="T184" s="67">
        <v>0</v>
      </c>
      <c r="U184" s="67">
        <v>2</v>
      </c>
      <c r="V184" s="65">
        <f>入力シート③!$B$1</f>
        <v>0</v>
      </c>
    </row>
    <row r="185" spans="1:22" s="65" customFormat="1" ht="13" customHeight="1">
      <c r="A185" s="65">
        <f>入力シート③!E89</f>
        <v>0</v>
      </c>
      <c r="B185" s="65" t="str">
        <f t="shared" si="8"/>
        <v>0</v>
      </c>
      <c r="C185" s="65" t="str">
        <f>IFERROR(VLOOKUP(入力シート③!$B$1,所属!$B$2:$C$56,2,FALSE),"0")</f>
        <v>0</v>
      </c>
      <c r="D185" s="125"/>
      <c r="E185" s="125"/>
      <c r="F185" s="65" t="str">
        <f>入力シート③!$A89</f>
        <v/>
      </c>
      <c r="G185" s="65">
        <f>入力シート③!B89</f>
        <v>0</v>
      </c>
      <c r="H185" s="66" t="str">
        <f>IFERROR(VLOOKUP(G185,男子登録②!$P$2:$V$101,4,FALSE),"0")</f>
        <v>0</v>
      </c>
      <c r="I185" s="65">
        <f t="shared" si="9"/>
        <v>0</v>
      </c>
      <c r="J185" s="66" t="str">
        <f>IFERROR(VLOOKUP(G185,男子登録②!$P$2:$V$101,5,FALSE),"0")</f>
        <v>0</v>
      </c>
      <c r="K185" s="66" t="str">
        <f>IFERROR(VLOOKUP(G185,男子登録②!$P$2:$V$101,7,FALSE),"0")</f>
        <v>0</v>
      </c>
      <c r="L185" s="65">
        <v>1</v>
      </c>
      <c r="M185" s="65" t="str">
        <f>IFERROR(VLOOKUP(G185,男子登録②!$P$2:$V$101,3,FALSE),"0")</f>
        <v>0</v>
      </c>
      <c r="N185" s="65" t="str">
        <f>IFERROR(VLOOKUP(G185,男子登録②!$P$2:$V$101,6,FALSE),"0")</f>
        <v>0</v>
      </c>
      <c r="O185" s="125"/>
      <c r="P185" s="67" t="s">
        <v>213</v>
      </c>
      <c r="Q185" s="125"/>
      <c r="R185" s="65" t="str">
        <f>IFERROR(VLOOKUP(A185,出場種目!$C$3:$D$66,2,FALSE),"0")</f>
        <v>0</v>
      </c>
      <c r="S185" s="65">
        <f>入力シート③!F89</f>
        <v>0</v>
      </c>
      <c r="T185" s="67">
        <v>0</v>
      </c>
      <c r="U185" s="67">
        <v>2</v>
      </c>
      <c r="V185" s="65">
        <f>入力シート③!$B$1</f>
        <v>0</v>
      </c>
    </row>
    <row r="186" spans="1:22" s="65" customFormat="1" ht="13" customHeight="1">
      <c r="A186" s="65">
        <f>入力シート③!E90</f>
        <v>0</v>
      </c>
      <c r="B186" s="65" t="str">
        <f t="shared" si="8"/>
        <v>0</v>
      </c>
      <c r="C186" s="65" t="str">
        <f>IFERROR(VLOOKUP(入力シート③!$B$1,所属!$B$2:$C$56,2,FALSE),"0")</f>
        <v>0</v>
      </c>
      <c r="D186" s="125"/>
      <c r="E186" s="125"/>
      <c r="F186" s="65" t="str">
        <f>入力シート③!$A90</f>
        <v/>
      </c>
      <c r="G186" s="65">
        <f>入力シート③!B90</f>
        <v>0</v>
      </c>
      <c r="H186" s="66" t="str">
        <f>IFERROR(VLOOKUP(G186,男子登録②!$P$2:$V$101,4,FALSE),"0")</f>
        <v>0</v>
      </c>
      <c r="I186" s="65">
        <f t="shared" si="9"/>
        <v>0</v>
      </c>
      <c r="J186" s="66" t="str">
        <f>IFERROR(VLOOKUP(G186,男子登録②!$P$2:$V$101,5,FALSE),"0")</f>
        <v>0</v>
      </c>
      <c r="K186" s="66" t="str">
        <f>IFERROR(VLOOKUP(G186,男子登録②!$P$2:$V$101,7,FALSE),"0")</f>
        <v>0</v>
      </c>
      <c r="L186" s="65">
        <v>1</v>
      </c>
      <c r="M186" s="65" t="str">
        <f>IFERROR(VLOOKUP(G186,男子登録②!$P$2:$V$101,3,FALSE),"0")</f>
        <v>0</v>
      </c>
      <c r="N186" s="65" t="str">
        <f>IFERROR(VLOOKUP(G186,男子登録②!$P$2:$V$101,6,FALSE),"0")</f>
        <v>0</v>
      </c>
      <c r="O186" s="125"/>
      <c r="P186" s="67" t="s">
        <v>213</v>
      </c>
      <c r="Q186" s="125"/>
      <c r="R186" s="65" t="str">
        <f>IFERROR(VLOOKUP(A186,出場種目!$C$3:$D$66,2,FALSE),"0")</f>
        <v>0</v>
      </c>
      <c r="S186" s="65">
        <f>入力シート③!F90</f>
        <v>0</v>
      </c>
      <c r="T186" s="67">
        <v>0</v>
      </c>
      <c r="U186" s="67">
        <v>2</v>
      </c>
      <c r="V186" s="65">
        <f>入力シート③!$B$1</f>
        <v>0</v>
      </c>
    </row>
    <row r="187" spans="1:22" s="65" customFormat="1" ht="13" customHeight="1">
      <c r="A187" s="65">
        <f>入力シート③!E91</f>
        <v>0</v>
      </c>
      <c r="B187" s="65" t="str">
        <f t="shared" si="8"/>
        <v>0</v>
      </c>
      <c r="C187" s="65" t="str">
        <f>IFERROR(VLOOKUP(入力シート③!$B$1,所属!$B$2:$C$56,2,FALSE),"0")</f>
        <v>0</v>
      </c>
      <c r="D187" s="125"/>
      <c r="E187" s="125"/>
      <c r="F187" s="65" t="str">
        <f>入力シート③!$A91</f>
        <v/>
      </c>
      <c r="G187" s="65">
        <f>入力シート③!B91</f>
        <v>0</v>
      </c>
      <c r="H187" s="66" t="str">
        <f>IFERROR(VLOOKUP(G187,男子登録②!$P$2:$V$101,4,FALSE),"0")</f>
        <v>0</v>
      </c>
      <c r="I187" s="65">
        <f t="shared" si="9"/>
        <v>0</v>
      </c>
      <c r="J187" s="66" t="str">
        <f>IFERROR(VLOOKUP(G187,男子登録②!$P$2:$V$101,5,FALSE),"0")</f>
        <v>0</v>
      </c>
      <c r="K187" s="66" t="str">
        <f>IFERROR(VLOOKUP(G187,男子登録②!$P$2:$V$101,7,FALSE),"0")</f>
        <v>0</v>
      </c>
      <c r="L187" s="65">
        <v>1</v>
      </c>
      <c r="M187" s="65" t="str">
        <f>IFERROR(VLOOKUP(G187,男子登録②!$P$2:$V$101,3,FALSE),"0")</f>
        <v>0</v>
      </c>
      <c r="N187" s="65" t="str">
        <f>IFERROR(VLOOKUP(G187,男子登録②!$P$2:$V$101,6,FALSE),"0")</f>
        <v>0</v>
      </c>
      <c r="O187" s="125"/>
      <c r="P187" s="67" t="s">
        <v>213</v>
      </c>
      <c r="Q187" s="125"/>
      <c r="R187" s="65" t="str">
        <f>IFERROR(VLOOKUP(A187,出場種目!$C$3:$D$66,2,FALSE),"0")</f>
        <v>0</v>
      </c>
      <c r="S187" s="65">
        <f>入力シート③!F91</f>
        <v>0</v>
      </c>
      <c r="T187" s="67">
        <v>0</v>
      </c>
      <c r="U187" s="67">
        <v>2</v>
      </c>
      <c r="V187" s="65">
        <f>入力シート③!$B$1</f>
        <v>0</v>
      </c>
    </row>
    <row r="188" spans="1:22" s="65" customFormat="1" ht="13" customHeight="1">
      <c r="A188" s="65">
        <f>入力シート③!E92</f>
        <v>0</v>
      </c>
      <c r="B188" s="65" t="str">
        <f t="shared" si="8"/>
        <v>0</v>
      </c>
      <c r="C188" s="65" t="str">
        <f>IFERROR(VLOOKUP(入力シート③!$B$1,所属!$B$2:$C$56,2,FALSE),"0")</f>
        <v>0</v>
      </c>
      <c r="D188" s="125"/>
      <c r="E188" s="125"/>
      <c r="F188" s="65" t="str">
        <f>入力シート③!$A92</f>
        <v/>
      </c>
      <c r="G188" s="65">
        <f>入力シート③!B92</f>
        <v>0</v>
      </c>
      <c r="H188" s="66" t="str">
        <f>IFERROR(VLOOKUP(G188,男子登録②!$P$2:$V$101,4,FALSE),"0")</f>
        <v>0</v>
      </c>
      <c r="I188" s="65">
        <f t="shared" si="9"/>
        <v>0</v>
      </c>
      <c r="J188" s="66" t="str">
        <f>IFERROR(VLOOKUP(G188,男子登録②!$P$2:$V$101,5,FALSE),"0")</f>
        <v>0</v>
      </c>
      <c r="K188" s="66" t="str">
        <f>IFERROR(VLOOKUP(G188,男子登録②!$P$2:$V$101,7,FALSE),"0")</f>
        <v>0</v>
      </c>
      <c r="L188" s="65">
        <v>1</v>
      </c>
      <c r="M188" s="65" t="str">
        <f>IFERROR(VLOOKUP(G188,男子登録②!$P$2:$V$101,3,FALSE),"0")</f>
        <v>0</v>
      </c>
      <c r="N188" s="65" t="str">
        <f>IFERROR(VLOOKUP(G188,男子登録②!$P$2:$V$101,6,FALSE),"0")</f>
        <v>0</v>
      </c>
      <c r="O188" s="125"/>
      <c r="P188" s="67" t="s">
        <v>213</v>
      </c>
      <c r="Q188" s="125"/>
      <c r="R188" s="65" t="str">
        <f>IFERROR(VLOOKUP(A188,出場種目!$C$3:$D$66,2,FALSE),"0")</f>
        <v>0</v>
      </c>
      <c r="S188" s="65">
        <f>入力シート③!F92</f>
        <v>0</v>
      </c>
      <c r="T188" s="67">
        <v>0</v>
      </c>
      <c r="U188" s="67">
        <v>2</v>
      </c>
      <c r="V188" s="65">
        <f>入力シート③!$B$1</f>
        <v>0</v>
      </c>
    </row>
    <row r="189" spans="1:22" s="65" customFormat="1" ht="13" customHeight="1">
      <c r="A189" s="65">
        <f>入力シート③!E93</f>
        <v>0</v>
      </c>
      <c r="B189" s="65" t="str">
        <f t="shared" si="8"/>
        <v>0</v>
      </c>
      <c r="C189" s="65" t="str">
        <f>IFERROR(VLOOKUP(入力シート③!$B$1,所属!$B$2:$C$56,2,FALSE),"0")</f>
        <v>0</v>
      </c>
      <c r="D189" s="125"/>
      <c r="E189" s="125"/>
      <c r="F189" s="65" t="str">
        <f>入力シート③!$A93</f>
        <v/>
      </c>
      <c r="G189" s="65">
        <f>入力シート③!B93</f>
        <v>0</v>
      </c>
      <c r="H189" s="66" t="str">
        <f>IFERROR(VLOOKUP(G189,男子登録②!$P$2:$V$101,4,FALSE),"0")</f>
        <v>0</v>
      </c>
      <c r="I189" s="65">
        <f t="shared" si="9"/>
        <v>0</v>
      </c>
      <c r="J189" s="66" t="str">
        <f>IFERROR(VLOOKUP(G189,男子登録②!$P$2:$V$101,5,FALSE),"0")</f>
        <v>0</v>
      </c>
      <c r="K189" s="66" t="str">
        <f>IFERROR(VLOOKUP(G189,男子登録②!$P$2:$V$101,7,FALSE),"0")</f>
        <v>0</v>
      </c>
      <c r="L189" s="65">
        <v>1</v>
      </c>
      <c r="M189" s="65" t="str">
        <f>IFERROR(VLOOKUP(G189,男子登録②!$P$2:$V$101,3,FALSE),"0")</f>
        <v>0</v>
      </c>
      <c r="N189" s="65" t="str">
        <f>IFERROR(VLOOKUP(G189,男子登録②!$P$2:$V$101,6,FALSE),"0")</f>
        <v>0</v>
      </c>
      <c r="O189" s="125"/>
      <c r="P189" s="67" t="s">
        <v>213</v>
      </c>
      <c r="Q189" s="125"/>
      <c r="R189" s="65" t="str">
        <f>IFERROR(VLOOKUP(A189,出場種目!$C$3:$D$66,2,FALSE),"0")</f>
        <v>0</v>
      </c>
      <c r="S189" s="65">
        <f>入力シート③!F93</f>
        <v>0</v>
      </c>
      <c r="T189" s="67">
        <v>0</v>
      </c>
      <c r="U189" s="67">
        <v>2</v>
      </c>
      <c r="V189" s="65">
        <f>入力シート③!$B$1</f>
        <v>0</v>
      </c>
    </row>
    <row r="190" spans="1:22" s="65" customFormat="1" ht="13" customHeight="1">
      <c r="A190" s="65">
        <f>入力シート③!E94</f>
        <v>0</v>
      </c>
      <c r="B190" s="65" t="str">
        <f t="shared" si="8"/>
        <v>0</v>
      </c>
      <c r="C190" s="65" t="str">
        <f>IFERROR(VLOOKUP(入力シート③!$B$1,所属!$B$2:$C$56,2,FALSE),"0")</f>
        <v>0</v>
      </c>
      <c r="D190" s="125"/>
      <c r="E190" s="125"/>
      <c r="F190" s="65" t="str">
        <f>入力シート③!$A94</f>
        <v/>
      </c>
      <c r="G190" s="65">
        <f>入力シート③!B94</f>
        <v>0</v>
      </c>
      <c r="H190" s="66" t="str">
        <f>IFERROR(VLOOKUP(G190,男子登録②!$P$2:$V$101,4,FALSE),"0")</f>
        <v>0</v>
      </c>
      <c r="I190" s="65">
        <f t="shared" si="9"/>
        <v>0</v>
      </c>
      <c r="J190" s="66" t="str">
        <f>IFERROR(VLOOKUP(G190,男子登録②!$P$2:$V$101,5,FALSE),"0")</f>
        <v>0</v>
      </c>
      <c r="K190" s="66" t="str">
        <f>IFERROR(VLOOKUP(G190,男子登録②!$P$2:$V$101,7,FALSE),"0")</f>
        <v>0</v>
      </c>
      <c r="L190" s="65">
        <v>1</v>
      </c>
      <c r="M190" s="65" t="str">
        <f>IFERROR(VLOOKUP(G190,男子登録②!$P$2:$V$101,3,FALSE),"0")</f>
        <v>0</v>
      </c>
      <c r="N190" s="65" t="str">
        <f>IFERROR(VLOOKUP(G190,男子登録②!$P$2:$V$101,6,FALSE),"0")</f>
        <v>0</v>
      </c>
      <c r="O190" s="125"/>
      <c r="P190" s="67" t="s">
        <v>213</v>
      </c>
      <c r="Q190" s="125"/>
      <c r="R190" s="65" t="str">
        <f>IFERROR(VLOOKUP(A190,出場種目!$C$3:$D$66,2,FALSE),"0")</f>
        <v>0</v>
      </c>
      <c r="S190" s="65">
        <f>入力シート③!F94</f>
        <v>0</v>
      </c>
      <c r="T190" s="67">
        <v>0</v>
      </c>
      <c r="U190" s="67">
        <v>2</v>
      </c>
      <c r="V190" s="65">
        <f>入力シート③!$B$1</f>
        <v>0</v>
      </c>
    </row>
    <row r="191" spans="1:22" s="65" customFormat="1" ht="13" customHeight="1">
      <c r="A191" s="65">
        <f>入力シート③!E95</f>
        <v>0</v>
      </c>
      <c r="B191" s="65" t="str">
        <f t="shared" si="8"/>
        <v>0</v>
      </c>
      <c r="C191" s="65" t="str">
        <f>IFERROR(VLOOKUP(入力シート③!$B$1,所属!$B$2:$C$56,2,FALSE),"0")</f>
        <v>0</v>
      </c>
      <c r="D191" s="125"/>
      <c r="E191" s="125"/>
      <c r="F191" s="65" t="str">
        <f>入力シート③!$A95</f>
        <v/>
      </c>
      <c r="G191" s="65">
        <f>入力シート③!B95</f>
        <v>0</v>
      </c>
      <c r="H191" s="66" t="str">
        <f>IFERROR(VLOOKUP(G191,男子登録②!$P$2:$V$101,4,FALSE),"0")</f>
        <v>0</v>
      </c>
      <c r="I191" s="65">
        <f t="shared" si="9"/>
        <v>0</v>
      </c>
      <c r="J191" s="66" t="str">
        <f>IFERROR(VLOOKUP(G191,男子登録②!$P$2:$V$101,5,FALSE),"0")</f>
        <v>0</v>
      </c>
      <c r="K191" s="66" t="str">
        <f>IFERROR(VLOOKUP(G191,男子登録②!$P$2:$V$101,7,FALSE),"0")</f>
        <v>0</v>
      </c>
      <c r="L191" s="65">
        <v>1</v>
      </c>
      <c r="M191" s="65" t="str">
        <f>IFERROR(VLOOKUP(G191,男子登録②!$P$2:$V$101,3,FALSE),"0")</f>
        <v>0</v>
      </c>
      <c r="N191" s="65" t="str">
        <f>IFERROR(VLOOKUP(G191,男子登録②!$P$2:$V$101,6,FALSE),"0")</f>
        <v>0</v>
      </c>
      <c r="O191" s="125"/>
      <c r="P191" s="67" t="s">
        <v>213</v>
      </c>
      <c r="Q191" s="125"/>
      <c r="R191" s="65" t="str">
        <f>IFERROR(VLOOKUP(A191,出場種目!$C$3:$D$66,2,FALSE),"0")</f>
        <v>0</v>
      </c>
      <c r="S191" s="65">
        <f>入力シート③!F95</f>
        <v>0</v>
      </c>
      <c r="T191" s="67">
        <v>0</v>
      </c>
      <c r="U191" s="67">
        <v>2</v>
      </c>
      <c r="V191" s="65">
        <f>入力シート③!$B$1</f>
        <v>0</v>
      </c>
    </row>
    <row r="192" spans="1:22" s="65" customFormat="1" ht="13" customHeight="1">
      <c r="A192" s="65">
        <f>入力シート③!E96</f>
        <v>0</v>
      </c>
      <c r="B192" s="65" t="str">
        <f t="shared" si="8"/>
        <v>0</v>
      </c>
      <c r="C192" s="65" t="str">
        <f>IFERROR(VLOOKUP(入力シート③!$B$1,所属!$B$2:$C$56,2,FALSE),"0")</f>
        <v>0</v>
      </c>
      <c r="D192" s="125"/>
      <c r="E192" s="125"/>
      <c r="F192" s="65" t="str">
        <f>入力シート③!$A96</f>
        <v/>
      </c>
      <c r="G192" s="65">
        <f>入力シート③!B96</f>
        <v>0</v>
      </c>
      <c r="H192" s="66" t="str">
        <f>IFERROR(VLOOKUP(G192,男子登録②!$P$2:$V$101,4,FALSE),"0")</f>
        <v>0</v>
      </c>
      <c r="I192" s="65">
        <f t="shared" si="9"/>
        <v>0</v>
      </c>
      <c r="J192" s="66" t="str">
        <f>IFERROR(VLOOKUP(G192,男子登録②!$P$2:$V$101,5,FALSE),"0")</f>
        <v>0</v>
      </c>
      <c r="K192" s="66" t="str">
        <f>IFERROR(VLOOKUP(G192,男子登録②!$P$2:$V$101,7,FALSE),"0")</f>
        <v>0</v>
      </c>
      <c r="L192" s="65">
        <v>1</v>
      </c>
      <c r="M192" s="65" t="str">
        <f>IFERROR(VLOOKUP(G192,男子登録②!$P$2:$V$101,3,FALSE),"0")</f>
        <v>0</v>
      </c>
      <c r="N192" s="65" t="str">
        <f>IFERROR(VLOOKUP(G192,男子登録②!$P$2:$V$101,6,FALSE),"0")</f>
        <v>0</v>
      </c>
      <c r="O192" s="125"/>
      <c r="P192" s="67" t="s">
        <v>213</v>
      </c>
      <c r="Q192" s="125"/>
      <c r="R192" s="65" t="str">
        <f>IFERROR(VLOOKUP(A192,出場種目!$C$3:$D$66,2,FALSE),"0")</f>
        <v>0</v>
      </c>
      <c r="S192" s="65">
        <f>入力シート③!F96</f>
        <v>0</v>
      </c>
      <c r="T192" s="67">
        <v>0</v>
      </c>
      <c r="U192" s="67">
        <v>2</v>
      </c>
      <c r="V192" s="65">
        <f>入力シート③!$B$1</f>
        <v>0</v>
      </c>
    </row>
    <row r="193" spans="1:22" s="65" customFormat="1" ht="13" customHeight="1">
      <c r="A193" s="65">
        <f>入力シート③!E97</f>
        <v>0</v>
      </c>
      <c r="B193" s="65" t="str">
        <f t="shared" si="8"/>
        <v>0</v>
      </c>
      <c r="C193" s="65" t="str">
        <f>IFERROR(VLOOKUP(入力シート③!$B$1,所属!$B$2:$C$56,2,FALSE),"0")</f>
        <v>0</v>
      </c>
      <c r="D193" s="125"/>
      <c r="E193" s="125"/>
      <c r="F193" s="65" t="str">
        <f>入力シート③!$A97</f>
        <v/>
      </c>
      <c r="G193" s="65">
        <f>入力シート③!B97</f>
        <v>0</v>
      </c>
      <c r="H193" s="66" t="str">
        <f>IFERROR(VLOOKUP(G193,男子登録②!$P$2:$V$101,4,FALSE),"0")</f>
        <v>0</v>
      </c>
      <c r="I193" s="65">
        <f t="shared" si="9"/>
        <v>0</v>
      </c>
      <c r="J193" s="66" t="str">
        <f>IFERROR(VLOOKUP(G193,男子登録②!$P$2:$V$101,5,FALSE),"0")</f>
        <v>0</v>
      </c>
      <c r="K193" s="66" t="str">
        <f>IFERROR(VLOOKUP(G193,男子登録②!$P$2:$V$101,7,FALSE),"0")</f>
        <v>0</v>
      </c>
      <c r="L193" s="65">
        <v>1</v>
      </c>
      <c r="M193" s="65" t="str">
        <f>IFERROR(VLOOKUP(G193,男子登録②!$P$2:$V$101,3,FALSE),"0")</f>
        <v>0</v>
      </c>
      <c r="N193" s="65" t="str">
        <f>IFERROR(VLOOKUP(G193,男子登録②!$P$2:$V$101,6,FALSE),"0")</f>
        <v>0</v>
      </c>
      <c r="O193" s="125"/>
      <c r="P193" s="67" t="s">
        <v>213</v>
      </c>
      <c r="Q193" s="125"/>
      <c r="R193" s="65" t="str">
        <f>IFERROR(VLOOKUP(A193,出場種目!$C$3:$D$66,2,FALSE),"0")</f>
        <v>0</v>
      </c>
      <c r="S193" s="65">
        <f>入力シート③!F97</f>
        <v>0</v>
      </c>
      <c r="T193" s="67">
        <v>0</v>
      </c>
      <c r="U193" s="67">
        <v>2</v>
      </c>
      <c r="V193" s="65">
        <f>入力シート③!$B$1</f>
        <v>0</v>
      </c>
    </row>
    <row r="194" spans="1:22" s="65" customFormat="1" ht="13" customHeight="1">
      <c r="A194" s="65">
        <f>入力シート③!E98</f>
        <v>0</v>
      </c>
      <c r="B194" s="65" t="str">
        <f t="shared" si="8"/>
        <v>0</v>
      </c>
      <c r="C194" s="65" t="str">
        <f>IFERROR(VLOOKUP(入力シート③!$B$1,所属!$B$2:$C$56,2,FALSE),"0")</f>
        <v>0</v>
      </c>
      <c r="D194" s="125"/>
      <c r="E194" s="125"/>
      <c r="F194" s="65" t="str">
        <f>入力シート③!$A98</f>
        <v/>
      </c>
      <c r="G194" s="65">
        <f>入力シート③!B98</f>
        <v>0</v>
      </c>
      <c r="H194" s="66" t="str">
        <f>IFERROR(VLOOKUP(G194,男子登録②!$P$2:$V$101,4,FALSE),"0")</f>
        <v>0</v>
      </c>
      <c r="I194" s="65">
        <f t="shared" si="9"/>
        <v>0</v>
      </c>
      <c r="J194" s="66" t="str">
        <f>IFERROR(VLOOKUP(G194,男子登録②!$P$2:$V$101,5,FALSE),"0")</f>
        <v>0</v>
      </c>
      <c r="K194" s="66" t="str">
        <f>IFERROR(VLOOKUP(G194,男子登録②!$P$2:$V$101,7,FALSE),"0")</f>
        <v>0</v>
      </c>
      <c r="L194" s="65">
        <v>1</v>
      </c>
      <c r="M194" s="65" t="str">
        <f>IFERROR(VLOOKUP(G194,男子登録②!$P$2:$V$101,3,FALSE),"0")</f>
        <v>0</v>
      </c>
      <c r="N194" s="65" t="str">
        <f>IFERROR(VLOOKUP(G194,男子登録②!$P$2:$V$101,6,FALSE),"0")</f>
        <v>0</v>
      </c>
      <c r="O194" s="125"/>
      <c r="P194" s="67" t="s">
        <v>213</v>
      </c>
      <c r="Q194" s="125"/>
      <c r="R194" s="65" t="str">
        <f>IFERROR(VLOOKUP(A194,出場種目!$C$3:$D$66,2,FALSE),"0")</f>
        <v>0</v>
      </c>
      <c r="S194" s="65">
        <f>入力シート③!F98</f>
        <v>0</v>
      </c>
      <c r="T194" s="67">
        <v>0</v>
      </c>
      <c r="U194" s="67">
        <v>2</v>
      </c>
      <c r="V194" s="65">
        <f>入力シート③!$B$1</f>
        <v>0</v>
      </c>
    </row>
    <row r="195" spans="1:22" s="65" customFormat="1" ht="13" customHeight="1">
      <c r="A195" s="65">
        <f>入力シート③!E99</f>
        <v>0</v>
      </c>
      <c r="B195" s="65" t="str">
        <f t="shared" si="8"/>
        <v>0</v>
      </c>
      <c r="C195" s="65" t="str">
        <f>IFERROR(VLOOKUP(入力シート③!$B$1,所属!$B$2:$C$56,2,FALSE),"0")</f>
        <v>0</v>
      </c>
      <c r="D195" s="125"/>
      <c r="E195" s="125"/>
      <c r="F195" s="65" t="str">
        <f>入力シート③!$A99</f>
        <v/>
      </c>
      <c r="G195" s="65">
        <f>入力シート③!B99</f>
        <v>0</v>
      </c>
      <c r="H195" s="66" t="str">
        <f>IFERROR(VLOOKUP(G195,男子登録②!$P$2:$V$101,4,FALSE),"0")</f>
        <v>0</v>
      </c>
      <c r="I195" s="65">
        <f t="shared" si="9"/>
        <v>0</v>
      </c>
      <c r="J195" s="66" t="str">
        <f>IFERROR(VLOOKUP(G195,男子登録②!$P$2:$V$101,5,FALSE),"0")</f>
        <v>0</v>
      </c>
      <c r="K195" s="66" t="str">
        <f>IFERROR(VLOOKUP(G195,男子登録②!$P$2:$V$101,7,FALSE),"0")</f>
        <v>0</v>
      </c>
      <c r="L195" s="65">
        <v>1</v>
      </c>
      <c r="M195" s="65" t="str">
        <f>IFERROR(VLOOKUP(G195,男子登録②!$P$2:$V$101,3,FALSE),"0")</f>
        <v>0</v>
      </c>
      <c r="N195" s="65" t="str">
        <f>IFERROR(VLOOKUP(G195,男子登録②!$P$2:$V$101,6,FALSE),"0")</f>
        <v>0</v>
      </c>
      <c r="O195" s="125"/>
      <c r="P195" s="67" t="s">
        <v>213</v>
      </c>
      <c r="Q195" s="125"/>
      <c r="R195" s="65" t="str">
        <f>IFERROR(VLOOKUP(A195,出場種目!$C$3:$D$66,2,FALSE),"0")</f>
        <v>0</v>
      </c>
      <c r="S195" s="65">
        <f>入力シート③!F99</f>
        <v>0</v>
      </c>
      <c r="T195" s="67">
        <v>0</v>
      </c>
      <c r="U195" s="67">
        <v>2</v>
      </c>
      <c r="V195" s="65">
        <f>入力シート③!$B$1</f>
        <v>0</v>
      </c>
    </row>
    <row r="196" spans="1:22" s="65" customFormat="1" ht="13" customHeight="1">
      <c r="A196" s="65">
        <f>入力シート③!E100</f>
        <v>0</v>
      </c>
      <c r="B196" s="65" t="str">
        <f t="shared" si="8"/>
        <v>0</v>
      </c>
      <c r="C196" s="65" t="str">
        <f>IFERROR(VLOOKUP(入力シート③!$B$1,所属!$B$2:$C$56,2,FALSE),"0")</f>
        <v>0</v>
      </c>
      <c r="D196" s="125"/>
      <c r="E196" s="125"/>
      <c r="F196" s="65" t="str">
        <f>入力シート③!$A100</f>
        <v/>
      </c>
      <c r="G196" s="65">
        <f>入力シート③!B100</f>
        <v>0</v>
      </c>
      <c r="H196" s="66" t="str">
        <f>IFERROR(VLOOKUP(G196,男子登録②!$P$2:$V$101,4,FALSE),"0")</f>
        <v>0</v>
      </c>
      <c r="I196" s="65">
        <f t="shared" si="9"/>
        <v>0</v>
      </c>
      <c r="J196" s="66" t="str">
        <f>IFERROR(VLOOKUP(G196,男子登録②!$P$2:$V$101,5,FALSE),"0")</f>
        <v>0</v>
      </c>
      <c r="K196" s="66" t="str">
        <f>IFERROR(VLOOKUP(G196,男子登録②!$P$2:$V$101,7,FALSE),"0")</f>
        <v>0</v>
      </c>
      <c r="L196" s="65">
        <v>1</v>
      </c>
      <c r="M196" s="65" t="str">
        <f>IFERROR(VLOOKUP(G196,男子登録②!$P$2:$V$101,3,FALSE),"0")</f>
        <v>0</v>
      </c>
      <c r="N196" s="65" t="str">
        <f>IFERROR(VLOOKUP(G196,男子登録②!$P$2:$V$101,6,FALSE),"0")</f>
        <v>0</v>
      </c>
      <c r="O196" s="125"/>
      <c r="P196" s="67" t="s">
        <v>213</v>
      </c>
      <c r="Q196" s="125"/>
      <c r="R196" s="65" t="str">
        <f>IFERROR(VLOOKUP(A196,出場種目!$C$3:$D$66,2,FALSE),"0")</f>
        <v>0</v>
      </c>
      <c r="S196" s="65">
        <f>入力シート③!F100</f>
        <v>0</v>
      </c>
      <c r="T196" s="67">
        <v>0</v>
      </c>
      <c r="U196" s="67">
        <v>2</v>
      </c>
      <c r="V196" s="65">
        <f>入力シート③!$B$1</f>
        <v>0</v>
      </c>
    </row>
    <row r="197" spans="1:22" s="65" customFormat="1" ht="13" customHeight="1">
      <c r="A197" s="65">
        <f>入力シート③!E101</f>
        <v>0</v>
      </c>
      <c r="B197" s="65" t="str">
        <f t="shared" ref="B197:B209" si="10">IFERROR(100000*L197+F197,"0")</f>
        <v>0</v>
      </c>
      <c r="C197" s="65" t="str">
        <f>IFERROR(VLOOKUP(入力シート③!$B$1,所属!$B$2:$C$56,2,FALSE),"0")</f>
        <v>0</v>
      </c>
      <c r="D197" s="125"/>
      <c r="E197" s="125"/>
      <c r="F197" s="65" t="str">
        <f>入力シート③!$A101</f>
        <v/>
      </c>
      <c r="G197" s="65">
        <f>入力シート③!B101</f>
        <v>0</v>
      </c>
      <c r="H197" s="66" t="str">
        <f>IFERROR(VLOOKUP(G197,男子登録②!$P$2:$V$101,4,FALSE),"0")</f>
        <v>0</v>
      </c>
      <c r="I197" s="65">
        <f t="shared" si="9"/>
        <v>0</v>
      </c>
      <c r="J197" s="66" t="str">
        <f>IFERROR(VLOOKUP(G197,男子登録②!$P$2:$V$101,5,FALSE),"0")</f>
        <v>0</v>
      </c>
      <c r="K197" s="66" t="str">
        <f>IFERROR(VLOOKUP(G197,男子登録②!$P$2:$V$101,7,FALSE),"0")</f>
        <v>0</v>
      </c>
      <c r="L197" s="65">
        <v>1</v>
      </c>
      <c r="M197" s="65" t="str">
        <f>IFERROR(VLOOKUP(G197,男子登録②!$P$2:$V$101,3,FALSE),"0")</f>
        <v>0</v>
      </c>
      <c r="N197" s="65" t="str">
        <f>IFERROR(VLOOKUP(G197,男子登録②!$P$2:$V$101,6,FALSE),"0")</f>
        <v>0</v>
      </c>
      <c r="O197" s="125"/>
      <c r="P197" s="67" t="s">
        <v>213</v>
      </c>
      <c r="Q197" s="125"/>
      <c r="R197" s="65" t="str">
        <f>IFERROR(VLOOKUP(A197,出場種目!$C$3:$D$66,2,FALSE),"0")</f>
        <v>0</v>
      </c>
      <c r="S197" s="65">
        <f>入力シート③!F101</f>
        <v>0</v>
      </c>
      <c r="T197" s="67">
        <v>0</v>
      </c>
      <c r="U197" s="67">
        <v>2</v>
      </c>
      <c r="V197" s="65">
        <f>入力シート③!$B$1</f>
        <v>0</v>
      </c>
    </row>
    <row r="198" spans="1:22" s="65" customFormat="1" ht="13" customHeight="1">
      <c r="A198" s="65">
        <f>入力シート③!E102</f>
        <v>0</v>
      </c>
      <c r="B198" s="65" t="str">
        <f t="shared" si="10"/>
        <v>0</v>
      </c>
      <c r="C198" s="65" t="str">
        <f>IFERROR(VLOOKUP(入力シート③!$B$1,所属!$B$2:$C$56,2,FALSE),"0")</f>
        <v>0</v>
      </c>
      <c r="D198" s="125"/>
      <c r="E198" s="125"/>
      <c r="F198" s="65" t="str">
        <f>入力シート③!$A102</f>
        <v/>
      </c>
      <c r="G198" s="65">
        <f>入力シート③!B102</f>
        <v>0</v>
      </c>
      <c r="H198" s="66" t="str">
        <f>IFERROR(VLOOKUP(G198,男子登録②!$P$2:$V$101,4,FALSE),"0")</f>
        <v>0</v>
      </c>
      <c r="I198" s="65">
        <f t="shared" si="9"/>
        <v>0</v>
      </c>
      <c r="J198" s="66" t="str">
        <f>IFERROR(VLOOKUP(G198,男子登録②!$P$2:$V$101,5,FALSE),"0")</f>
        <v>0</v>
      </c>
      <c r="K198" s="66" t="str">
        <f>IFERROR(VLOOKUP(G198,男子登録②!$P$2:$V$101,7,FALSE),"0")</f>
        <v>0</v>
      </c>
      <c r="L198" s="65">
        <v>1</v>
      </c>
      <c r="M198" s="65" t="str">
        <f>IFERROR(VLOOKUP(G198,男子登録②!$P$2:$V$101,3,FALSE),"0")</f>
        <v>0</v>
      </c>
      <c r="N198" s="65" t="str">
        <f>IFERROR(VLOOKUP(G198,男子登録②!$P$2:$V$101,6,FALSE),"0")</f>
        <v>0</v>
      </c>
      <c r="O198" s="125"/>
      <c r="P198" s="67" t="s">
        <v>213</v>
      </c>
      <c r="Q198" s="125"/>
      <c r="R198" s="65" t="str">
        <f>IFERROR(VLOOKUP(A198,出場種目!$C$3:$D$66,2,FALSE),"0")</f>
        <v>0</v>
      </c>
      <c r="S198" s="65">
        <f>入力シート③!F102</f>
        <v>0</v>
      </c>
      <c r="T198" s="67">
        <v>0</v>
      </c>
      <c r="U198" s="67">
        <v>2</v>
      </c>
      <c r="V198" s="65">
        <f>入力シート③!$B$1</f>
        <v>0</v>
      </c>
    </row>
    <row r="199" spans="1:22" s="65" customFormat="1" ht="13" customHeight="1">
      <c r="A199" s="65">
        <f>入力シート③!E103</f>
        <v>0</v>
      </c>
      <c r="B199" s="65" t="str">
        <f t="shared" si="10"/>
        <v>0</v>
      </c>
      <c r="C199" s="65" t="str">
        <f>IFERROR(VLOOKUP(入力シート③!$B$1,所属!$B$2:$C$56,2,FALSE),"0")</f>
        <v>0</v>
      </c>
      <c r="D199" s="125"/>
      <c r="E199" s="125"/>
      <c r="F199" s="65" t="str">
        <f>入力シート③!$A103</f>
        <v/>
      </c>
      <c r="G199" s="65">
        <f>入力シート③!B103</f>
        <v>0</v>
      </c>
      <c r="H199" s="66" t="str">
        <f>IFERROR(VLOOKUP(G199,男子登録②!$P$2:$V$101,4,FALSE),"0")</f>
        <v>0</v>
      </c>
      <c r="I199" s="65">
        <f t="shared" si="9"/>
        <v>0</v>
      </c>
      <c r="J199" s="66" t="str">
        <f>IFERROR(VLOOKUP(G199,男子登録②!$P$2:$V$101,5,FALSE),"0")</f>
        <v>0</v>
      </c>
      <c r="K199" s="66" t="str">
        <f>IFERROR(VLOOKUP(G199,男子登録②!$P$2:$V$101,7,FALSE),"0")</f>
        <v>0</v>
      </c>
      <c r="L199" s="65">
        <v>1</v>
      </c>
      <c r="M199" s="65" t="str">
        <f>IFERROR(VLOOKUP(G199,男子登録②!$P$2:$V$101,3,FALSE),"0")</f>
        <v>0</v>
      </c>
      <c r="N199" s="65" t="str">
        <f>IFERROR(VLOOKUP(G199,男子登録②!$P$2:$V$101,6,FALSE),"0")</f>
        <v>0</v>
      </c>
      <c r="O199" s="125"/>
      <c r="P199" s="67" t="s">
        <v>213</v>
      </c>
      <c r="Q199" s="125"/>
      <c r="R199" s="65" t="str">
        <f>IFERROR(VLOOKUP(A199,出場種目!$C$3:$D$66,2,FALSE),"0")</f>
        <v>0</v>
      </c>
      <c r="S199" s="65">
        <f>入力シート③!F103</f>
        <v>0</v>
      </c>
      <c r="T199" s="67">
        <v>0</v>
      </c>
      <c r="U199" s="67">
        <v>2</v>
      </c>
      <c r="V199" s="65">
        <f>入力シート③!$B$1</f>
        <v>0</v>
      </c>
    </row>
    <row r="200" spans="1:22" s="65" customFormat="1" ht="13" customHeight="1">
      <c r="A200" s="65">
        <f>入力シート③!E104</f>
        <v>0</v>
      </c>
      <c r="B200" s="65" t="str">
        <f t="shared" si="10"/>
        <v>0</v>
      </c>
      <c r="C200" s="65" t="str">
        <f>IFERROR(VLOOKUP(入力シート③!$B$1,所属!$B$2:$C$56,2,FALSE),"0")</f>
        <v>0</v>
      </c>
      <c r="D200" s="125"/>
      <c r="E200" s="125"/>
      <c r="F200" s="65" t="str">
        <f>入力シート③!$A104</f>
        <v/>
      </c>
      <c r="G200" s="65">
        <f>入力シート③!B104</f>
        <v>0</v>
      </c>
      <c r="H200" s="66" t="str">
        <f>IFERROR(VLOOKUP(G200,男子登録②!$P$2:$V$101,4,FALSE),"0")</f>
        <v>0</v>
      </c>
      <c r="I200" s="65">
        <f t="shared" si="9"/>
        <v>0</v>
      </c>
      <c r="J200" s="66" t="str">
        <f>IFERROR(VLOOKUP(G200,男子登録②!$P$2:$V$101,5,FALSE),"0")</f>
        <v>0</v>
      </c>
      <c r="K200" s="66" t="str">
        <f>IFERROR(VLOOKUP(G200,男子登録②!$P$2:$V$101,7,FALSE),"0")</f>
        <v>0</v>
      </c>
      <c r="L200" s="65">
        <v>1</v>
      </c>
      <c r="M200" s="65" t="str">
        <f>IFERROR(VLOOKUP(G200,男子登録②!$P$2:$V$101,3,FALSE),"0")</f>
        <v>0</v>
      </c>
      <c r="N200" s="65" t="str">
        <f>IFERROR(VLOOKUP(G200,男子登録②!$P$2:$V$101,6,FALSE),"0")</f>
        <v>0</v>
      </c>
      <c r="O200" s="125"/>
      <c r="P200" s="67" t="s">
        <v>213</v>
      </c>
      <c r="Q200" s="125"/>
      <c r="R200" s="65" t="str">
        <f>IFERROR(VLOOKUP(A200,出場種目!$C$3:$D$66,2,FALSE),"0")</f>
        <v>0</v>
      </c>
      <c r="S200" s="65">
        <f>入力シート③!F104</f>
        <v>0</v>
      </c>
      <c r="T200" s="67">
        <v>0</v>
      </c>
      <c r="U200" s="67">
        <v>2</v>
      </c>
      <c r="V200" s="65">
        <f>入力シート③!$B$1</f>
        <v>0</v>
      </c>
    </row>
    <row r="201" spans="1:22" s="65" customFormat="1" ht="13" customHeight="1">
      <c r="A201" s="65">
        <f>入力シート③!E105</f>
        <v>0</v>
      </c>
      <c r="B201" s="65" t="str">
        <f t="shared" si="10"/>
        <v>0</v>
      </c>
      <c r="C201" s="65" t="str">
        <f>IFERROR(VLOOKUP(入力シート③!$B$1,所属!$B$2:$C$56,2,FALSE),"0")</f>
        <v>0</v>
      </c>
      <c r="D201" s="125"/>
      <c r="E201" s="125"/>
      <c r="F201" s="65" t="str">
        <f>入力シート③!$A105</f>
        <v/>
      </c>
      <c r="G201" s="65">
        <f>入力シート③!B105</f>
        <v>0</v>
      </c>
      <c r="H201" s="66" t="str">
        <f>IFERROR(VLOOKUP(G201,男子登録②!$P$2:$V$101,4,FALSE),"0")</f>
        <v>0</v>
      </c>
      <c r="I201" s="65">
        <f t="shared" si="9"/>
        <v>0</v>
      </c>
      <c r="J201" s="66" t="str">
        <f>IFERROR(VLOOKUP(G201,男子登録②!$P$2:$V$101,5,FALSE),"0")</f>
        <v>0</v>
      </c>
      <c r="K201" s="66" t="str">
        <f>IFERROR(VLOOKUP(G201,男子登録②!$P$2:$V$101,7,FALSE),"0")</f>
        <v>0</v>
      </c>
      <c r="L201" s="65">
        <v>1</v>
      </c>
      <c r="M201" s="65" t="str">
        <f>IFERROR(VLOOKUP(G201,男子登録②!$P$2:$V$101,3,FALSE),"0")</f>
        <v>0</v>
      </c>
      <c r="N201" s="65" t="str">
        <f>IFERROR(VLOOKUP(G201,男子登録②!$P$2:$V$101,6,FALSE),"0")</f>
        <v>0</v>
      </c>
      <c r="O201" s="125"/>
      <c r="P201" s="67" t="s">
        <v>213</v>
      </c>
      <c r="Q201" s="125"/>
      <c r="R201" s="65" t="str">
        <f>IFERROR(VLOOKUP(A201,出場種目!$C$3:$D$66,2,FALSE),"0")</f>
        <v>0</v>
      </c>
      <c r="S201" s="65">
        <f>入力シート③!F105</f>
        <v>0</v>
      </c>
      <c r="T201" s="67">
        <v>0</v>
      </c>
      <c r="U201" s="67">
        <v>2</v>
      </c>
      <c r="V201" s="65">
        <f>入力シート③!$B$1</f>
        <v>0</v>
      </c>
    </row>
    <row r="202" spans="1:22" s="65" customFormat="1" ht="13" customHeight="1">
      <c r="A202" s="65">
        <f>入力シート③!E106</f>
        <v>0</v>
      </c>
      <c r="B202" s="65" t="str">
        <f t="shared" si="10"/>
        <v>0</v>
      </c>
      <c r="C202" s="65" t="str">
        <f>IFERROR(VLOOKUP(入力シート③!$B$1,所属!$B$2:$C$56,2,FALSE),"0")</f>
        <v>0</v>
      </c>
      <c r="D202" s="125"/>
      <c r="E202" s="125"/>
      <c r="F202" s="65" t="str">
        <f>入力シート③!$A106</f>
        <v/>
      </c>
      <c r="G202" s="65">
        <f>入力シート③!B106</f>
        <v>0</v>
      </c>
      <c r="H202" s="66" t="str">
        <f>IFERROR(VLOOKUP(G202,男子登録②!$P$2:$V$101,4,FALSE),"0")</f>
        <v>0</v>
      </c>
      <c r="I202" s="65">
        <f t="shared" si="9"/>
        <v>0</v>
      </c>
      <c r="J202" s="66" t="str">
        <f>IFERROR(VLOOKUP(G202,男子登録②!$P$2:$V$101,5,FALSE),"0")</f>
        <v>0</v>
      </c>
      <c r="K202" s="66" t="str">
        <f>IFERROR(VLOOKUP(G202,男子登録②!$P$2:$V$101,7,FALSE),"0")</f>
        <v>0</v>
      </c>
      <c r="L202" s="65">
        <v>1</v>
      </c>
      <c r="M202" s="65" t="str">
        <f>IFERROR(VLOOKUP(G202,男子登録②!$P$2:$V$101,3,FALSE),"0")</f>
        <v>0</v>
      </c>
      <c r="N202" s="65" t="str">
        <f>IFERROR(VLOOKUP(G202,男子登録②!$P$2:$V$101,6,FALSE),"0")</f>
        <v>0</v>
      </c>
      <c r="O202" s="125"/>
      <c r="P202" s="67" t="s">
        <v>213</v>
      </c>
      <c r="Q202" s="125"/>
      <c r="R202" s="65" t="str">
        <f>IFERROR(VLOOKUP(A202,出場種目!$C$3:$D$66,2,FALSE),"0")</f>
        <v>0</v>
      </c>
      <c r="S202" s="65">
        <f>入力シート③!F106</f>
        <v>0</v>
      </c>
      <c r="T202" s="67">
        <v>0</v>
      </c>
      <c r="U202" s="67">
        <v>2</v>
      </c>
      <c r="V202" s="65">
        <f>入力シート③!$B$1</f>
        <v>0</v>
      </c>
    </row>
    <row r="203" spans="1:22" s="65" customFormat="1" ht="13" customHeight="1">
      <c r="A203" s="65">
        <f>入力シート③!E107</f>
        <v>0</v>
      </c>
      <c r="B203" s="65" t="str">
        <f t="shared" si="10"/>
        <v>0</v>
      </c>
      <c r="C203" s="65" t="str">
        <f>IFERROR(VLOOKUP(入力シート③!$B$1,所属!$B$2:$C$56,2,FALSE),"0")</f>
        <v>0</v>
      </c>
      <c r="D203" s="125"/>
      <c r="E203" s="125"/>
      <c r="F203" s="65" t="str">
        <f>入力シート③!$A107</f>
        <v/>
      </c>
      <c r="G203" s="65">
        <f>入力シート③!B107</f>
        <v>0</v>
      </c>
      <c r="H203" s="66" t="str">
        <f>IFERROR(VLOOKUP(G203,男子登録②!$P$2:$V$101,4,FALSE),"0")</f>
        <v>0</v>
      </c>
      <c r="I203" s="65">
        <f t="shared" si="9"/>
        <v>0</v>
      </c>
      <c r="J203" s="66" t="str">
        <f>IFERROR(VLOOKUP(G203,男子登録②!$P$2:$V$101,5,FALSE),"0")</f>
        <v>0</v>
      </c>
      <c r="K203" s="66" t="str">
        <f>IFERROR(VLOOKUP(G203,男子登録②!$P$2:$V$101,7,FALSE),"0")</f>
        <v>0</v>
      </c>
      <c r="L203" s="65">
        <v>1</v>
      </c>
      <c r="M203" s="65" t="str">
        <f>IFERROR(VLOOKUP(G203,男子登録②!$P$2:$V$101,3,FALSE),"0")</f>
        <v>0</v>
      </c>
      <c r="N203" s="65" t="str">
        <f>IFERROR(VLOOKUP(G203,男子登録②!$P$2:$V$101,6,FALSE),"0")</f>
        <v>0</v>
      </c>
      <c r="O203" s="125"/>
      <c r="P203" s="67" t="s">
        <v>213</v>
      </c>
      <c r="Q203" s="125"/>
      <c r="R203" s="65" t="str">
        <f>IFERROR(VLOOKUP(A203,出場種目!$C$3:$D$66,2,FALSE),"0")</f>
        <v>0</v>
      </c>
      <c r="S203" s="65">
        <f>入力シート③!F107</f>
        <v>0</v>
      </c>
      <c r="T203" s="67">
        <v>0</v>
      </c>
      <c r="U203" s="67">
        <v>2</v>
      </c>
      <c r="V203" s="65">
        <f>入力シート③!$B$1</f>
        <v>0</v>
      </c>
    </row>
    <row r="204" spans="1:22" s="65" customFormat="1" ht="13" customHeight="1">
      <c r="A204" s="65">
        <f>入力シート③!E108</f>
        <v>0</v>
      </c>
      <c r="B204" s="65" t="str">
        <f t="shared" si="10"/>
        <v>0</v>
      </c>
      <c r="C204" s="65" t="str">
        <f>IFERROR(VLOOKUP(入力シート③!$B$1,所属!$B$2:$C$56,2,FALSE),"0")</f>
        <v>0</v>
      </c>
      <c r="D204" s="125"/>
      <c r="E204" s="125"/>
      <c r="F204" s="65" t="str">
        <f>入力シート③!$A108</f>
        <v/>
      </c>
      <c r="G204" s="65">
        <f>入力シート③!B108</f>
        <v>0</v>
      </c>
      <c r="H204" s="66" t="str">
        <f>IFERROR(VLOOKUP(G204,男子登録②!$P$2:$V$101,4,FALSE),"0")</f>
        <v>0</v>
      </c>
      <c r="I204" s="65">
        <f t="shared" si="9"/>
        <v>0</v>
      </c>
      <c r="J204" s="66" t="str">
        <f>IFERROR(VLOOKUP(G204,男子登録②!$P$2:$V$101,5,FALSE),"0")</f>
        <v>0</v>
      </c>
      <c r="K204" s="66" t="str">
        <f>IFERROR(VLOOKUP(G204,男子登録②!$P$2:$V$101,7,FALSE),"0")</f>
        <v>0</v>
      </c>
      <c r="L204" s="65">
        <v>1</v>
      </c>
      <c r="M204" s="65" t="str">
        <f>IFERROR(VLOOKUP(G204,男子登録②!$P$2:$V$101,3,FALSE),"0")</f>
        <v>0</v>
      </c>
      <c r="N204" s="65" t="str">
        <f>IFERROR(VLOOKUP(G204,男子登録②!$P$2:$V$101,6,FALSE),"0")</f>
        <v>0</v>
      </c>
      <c r="O204" s="125"/>
      <c r="P204" s="67" t="s">
        <v>213</v>
      </c>
      <c r="Q204" s="125"/>
      <c r="R204" s="65" t="str">
        <f>IFERROR(VLOOKUP(A204,出場種目!$C$3:$D$66,2,FALSE),"0")</f>
        <v>0</v>
      </c>
      <c r="S204" s="65">
        <f>入力シート③!F108</f>
        <v>0</v>
      </c>
      <c r="T204" s="67">
        <v>0</v>
      </c>
      <c r="U204" s="67">
        <v>2</v>
      </c>
      <c r="V204" s="65">
        <f>入力シート③!$B$1</f>
        <v>0</v>
      </c>
    </row>
    <row r="205" spans="1:22" s="65" customFormat="1" ht="13" customHeight="1">
      <c r="A205" s="65">
        <f>入力シート③!E109</f>
        <v>0</v>
      </c>
      <c r="B205" s="65" t="str">
        <f t="shared" si="10"/>
        <v>0</v>
      </c>
      <c r="C205" s="65" t="str">
        <f>IFERROR(VLOOKUP(入力シート③!$B$1,所属!$B$2:$C$56,2,FALSE),"0")</f>
        <v>0</v>
      </c>
      <c r="D205" s="125"/>
      <c r="E205" s="125"/>
      <c r="F205" s="65" t="str">
        <f>入力シート③!$A109</f>
        <v/>
      </c>
      <c r="G205" s="65">
        <f>入力シート③!B109</f>
        <v>0</v>
      </c>
      <c r="H205" s="66" t="str">
        <f>IFERROR(VLOOKUP(G205,男子登録②!$P$2:$V$101,4,FALSE),"0")</f>
        <v>0</v>
      </c>
      <c r="I205" s="65">
        <f t="shared" si="9"/>
        <v>0</v>
      </c>
      <c r="J205" s="66" t="str">
        <f>IFERROR(VLOOKUP(G205,男子登録②!$P$2:$V$101,5,FALSE),"0")</f>
        <v>0</v>
      </c>
      <c r="K205" s="66" t="str">
        <f>IFERROR(VLOOKUP(G205,男子登録②!$P$2:$V$101,7,FALSE),"0")</f>
        <v>0</v>
      </c>
      <c r="L205" s="65">
        <v>1</v>
      </c>
      <c r="M205" s="65" t="str">
        <f>IFERROR(VLOOKUP(G205,男子登録②!$P$2:$V$101,3,FALSE),"0")</f>
        <v>0</v>
      </c>
      <c r="N205" s="65" t="str">
        <f>IFERROR(VLOOKUP(G205,男子登録②!$P$2:$V$101,6,FALSE),"0")</f>
        <v>0</v>
      </c>
      <c r="O205" s="125"/>
      <c r="P205" s="67" t="s">
        <v>213</v>
      </c>
      <c r="Q205" s="125"/>
      <c r="R205" s="65" t="str">
        <f>IFERROR(VLOOKUP(A205,出場種目!$C$3:$D$66,2,FALSE),"0")</f>
        <v>0</v>
      </c>
      <c r="S205" s="65">
        <f>入力シート③!F109</f>
        <v>0</v>
      </c>
      <c r="T205" s="67">
        <v>0</v>
      </c>
      <c r="U205" s="67">
        <v>2</v>
      </c>
      <c r="V205" s="65">
        <f>入力シート③!$B$1</f>
        <v>0</v>
      </c>
    </row>
    <row r="206" spans="1:22" s="65" customFormat="1" ht="13" customHeight="1">
      <c r="A206" s="65">
        <f>入力シート③!E110</f>
        <v>0</v>
      </c>
      <c r="B206" s="65" t="str">
        <f t="shared" si="10"/>
        <v>0</v>
      </c>
      <c r="C206" s="65" t="str">
        <f>IFERROR(VLOOKUP(入力シート③!$B$1,所属!$B$2:$C$56,2,FALSE),"0")</f>
        <v>0</v>
      </c>
      <c r="D206" s="125"/>
      <c r="E206" s="125"/>
      <c r="F206" s="65" t="str">
        <f>入力シート③!$A110</f>
        <v/>
      </c>
      <c r="G206" s="65">
        <f>入力シート③!B110</f>
        <v>0</v>
      </c>
      <c r="H206" s="66" t="str">
        <f>IFERROR(VLOOKUP(G206,男子登録②!$P$2:$V$101,4,FALSE),"0")</f>
        <v>0</v>
      </c>
      <c r="I206" s="65">
        <f t="shared" si="9"/>
        <v>0</v>
      </c>
      <c r="J206" s="66" t="str">
        <f>IFERROR(VLOOKUP(G206,男子登録②!$P$2:$V$101,5,FALSE),"0")</f>
        <v>0</v>
      </c>
      <c r="K206" s="66" t="str">
        <f>IFERROR(VLOOKUP(G206,男子登録②!$P$2:$V$101,7,FALSE),"0")</f>
        <v>0</v>
      </c>
      <c r="L206" s="65">
        <v>1</v>
      </c>
      <c r="M206" s="65" t="str">
        <f>IFERROR(VLOOKUP(G206,男子登録②!$P$2:$V$101,3,FALSE),"0")</f>
        <v>0</v>
      </c>
      <c r="N206" s="65" t="str">
        <f>IFERROR(VLOOKUP(G206,男子登録②!$P$2:$V$101,6,FALSE),"0")</f>
        <v>0</v>
      </c>
      <c r="O206" s="125"/>
      <c r="P206" s="67" t="s">
        <v>213</v>
      </c>
      <c r="Q206" s="125"/>
      <c r="R206" s="65" t="str">
        <f>IFERROR(VLOOKUP(A206,出場種目!$C$3:$D$66,2,FALSE),"0")</f>
        <v>0</v>
      </c>
      <c r="S206" s="65">
        <f>入力シート③!F110</f>
        <v>0</v>
      </c>
      <c r="T206" s="67">
        <v>0</v>
      </c>
      <c r="U206" s="67">
        <v>2</v>
      </c>
      <c r="V206" s="65">
        <f>入力シート③!$B$1</f>
        <v>0</v>
      </c>
    </row>
    <row r="207" spans="1:22" s="65" customFormat="1" ht="13" customHeight="1">
      <c r="A207" s="65">
        <f>入力シート③!E111</f>
        <v>0</v>
      </c>
      <c r="B207" s="65" t="str">
        <f t="shared" si="10"/>
        <v>0</v>
      </c>
      <c r="C207" s="65" t="str">
        <f>IFERROR(VLOOKUP(入力シート③!$B$1,所属!$B$2:$C$56,2,FALSE),"0")</f>
        <v>0</v>
      </c>
      <c r="D207" s="125"/>
      <c r="E207" s="125"/>
      <c r="F207" s="65" t="str">
        <f>入力シート③!$A111</f>
        <v/>
      </c>
      <c r="G207" s="65">
        <f>入力シート③!B111</f>
        <v>0</v>
      </c>
      <c r="H207" s="66" t="str">
        <f>IFERROR(VLOOKUP(G207,男子登録②!$P$2:$V$101,4,FALSE),"0")</f>
        <v>0</v>
      </c>
      <c r="I207" s="65">
        <f t="shared" si="9"/>
        <v>0</v>
      </c>
      <c r="J207" s="66" t="str">
        <f>IFERROR(VLOOKUP(G207,男子登録②!$P$2:$V$101,5,FALSE),"0")</f>
        <v>0</v>
      </c>
      <c r="K207" s="66" t="str">
        <f>IFERROR(VLOOKUP(G207,男子登録②!$P$2:$V$101,7,FALSE),"0")</f>
        <v>0</v>
      </c>
      <c r="L207" s="65">
        <v>1</v>
      </c>
      <c r="M207" s="65" t="str">
        <f>IFERROR(VLOOKUP(G207,男子登録②!$P$2:$V$101,3,FALSE),"0")</f>
        <v>0</v>
      </c>
      <c r="N207" s="65" t="str">
        <f>IFERROR(VLOOKUP(G207,男子登録②!$P$2:$V$101,6,FALSE),"0")</f>
        <v>0</v>
      </c>
      <c r="O207" s="125"/>
      <c r="P207" s="67" t="s">
        <v>213</v>
      </c>
      <c r="Q207" s="125"/>
      <c r="R207" s="65" t="str">
        <f>IFERROR(VLOOKUP(A207,出場種目!$C$3:$D$66,2,FALSE),"0")</f>
        <v>0</v>
      </c>
      <c r="S207" s="65">
        <f>入力シート③!F111</f>
        <v>0</v>
      </c>
      <c r="T207" s="67">
        <v>0</v>
      </c>
      <c r="U207" s="67">
        <v>2</v>
      </c>
      <c r="V207" s="65">
        <f>入力シート③!$B$1</f>
        <v>0</v>
      </c>
    </row>
    <row r="208" spans="1:22" s="65" customFormat="1" ht="13" customHeight="1">
      <c r="A208" s="65">
        <f>入力シート③!E112</f>
        <v>0</v>
      </c>
      <c r="B208" s="65" t="str">
        <f t="shared" si="10"/>
        <v>0</v>
      </c>
      <c r="C208" s="65" t="str">
        <f>IFERROR(VLOOKUP(入力シート③!$B$1,所属!$B$2:$C$56,2,FALSE),"0")</f>
        <v>0</v>
      </c>
      <c r="D208" s="125"/>
      <c r="E208" s="125"/>
      <c r="F208" s="65" t="str">
        <f>入力シート③!$A112</f>
        <v/>
      </c>
      <c r="G208" s="65">
        <f>入力シート③!B112</f>
        <v>0</v>
      </c>
      <c r="H208" s="66" t="str">
        <f>IFERROR(VLOOKUP(G208,男子登録②!$P$2:$V$101,4,FALSE),"0")</f>
        <v>0</v>
      </c>
      <c r="I208" s="65">
        <f t="shared" si="9"/>
        <v>0</v>
      </c>
      <c r="J208" s="66" t="str">
        <f>IFERROR(VLOOKUP(G208,男子登録②!$P$2:$V$101,5,FALSE),"0")</f>
        <v>0</v>
      </c>
      <c r="K208" s="66" t="str">
        <f>IFERROR(VLOOKUP(G208,男子登録②!$P$2:$V$101,7,FALSE),"0")</f>
        <v>0</v>
      </c>
      <c r="L208" s="65">
        <v>1</v>
      </c>
      <c r="M208" s="65" t="str">
        <f>IFERROR(VLOOKUP(G208,男子登録②!$P$2:$V$101,3,FALSE),"0")</f>
        <v>0</v>
      </c>
      <c r="N208" s="65" t="str">
        <f>IFERROR(VLOOKUP(G208,男子登録②!$P$2:$V$101,6,FALSE),"0")</f>
        <v>0</v>
      </c>
      <c r="O208" s="125"/>
      <c r="P208" s="67" t="s">
        <v>213</v>
      </c>
      <c r="Q208" s="125"/>
      <c r="R208" s="65" t="str">
        <f>IFERROR(VLOOKUP(A208,出場種目!$C$3:$D$66,2,FALSE),"0")</f>
        <v>0</v>
      </c>
      <c r="S208" s="65">
        <f>入力シート③!F112</f>
        <v>0</v>
      </c>
      <c r="T208" s="67">
        <v>0</v>
      </c>
      <c r="U208" s="67">
        <v>2</v>
      </c>
      <c r="V208" s="65">
        <f>入力シート③!$B$1</f>
        <v>0</v>
      </c>
    </row>
    <row r="209" spans="1:22" s="65" customFormat="1" ht="13" customHeight="1" thickBot="1">
      <c r="A209" s="126">
        <f>入力シート③!E113</f>
        <v>0</v>
      </c>
      <c r="B209" s="126" t="str">
        <f t="shared" si="10"/>
        <v>0</v>
      </c>
      <c r="C209" s="126" t="str">
        <f>IFERROR(VLOOKUP(入力シート③!$B$1,所属!$B$2:$C$56,2,FALSE),"0")</f>
        <v>0</v>
      </c>
      <c r="D209" s="127"/>
      <c r="E209" s="127"/>
      <c r="F209" s="126" t="str">
        <f>入力シート③!$A113</f>
        <v/>
      </c>
      <c r="G209" s="126">
        <f>入力シート③!B113</f>
        <v>0</v>
      </c>
      <c r="H209" s="128" t="str">
        <f>IFERROR(VLOOKUP(G209,男子登録②!$P$2:$V$101,4,FALSE),"0")</f>
        <v>0</v>
      </c>
      <c r="I209" s="126">
        <f t="shared" si="9"/>
        <v>0</v>
      </c>
      <c r="J209" s="128" t="str">
        <f>IFERROR(VLOOKUP(G209,男子登録②!$P$2:$V$101,5,FALSE),"0")</f>
        <v>0</v>
      </c>
      <c r="K209" s="128" t="str">
        <f>IFERROR(VLOOKUP(G209,男子登録②!$P$2:$V$101,7,FALSE),"0")</f>
        <v>0</v>
      </c>
      <c r="L209" s="126">
        <v>1</v>
      </c>
      <c r="M209" s="126" t="str">
        <f>IFERROR(VLOOKUP(G209,男子登録②!$P$2:$V$101,3,FALSE),"0")</f>
        <v>0</v>
      </c>
      <c r="N209" s="126" t="str">
        <f>IFERROR(VLOOKUP(G209,男子登録②!$P$2:$V$101,6,FALSE),"0")</f>
        <v>0</v>
      </c>
      <c r="O209" s="127"/>
      <c r="P209" s="129" t="s">
        <v>213</v>
      </c>
      <c r="Q209" s="127"/>
      <c r="R209" s="126" t="str">
        <f>IFERROR(VLOOKUP(A209,出場種目!$C$3:$D$66,2,FALSE),"0")</f>
        <v>0</v>
      </c>
      <c r="S209" s="126">
        <f>入力シート③!F113</f>
        <v>0</v>
      </c>
      <c r="T209" s="129">
        <v>0</v>
      </c>
      <c r="U209" s="129">
        <v>2</v>
      </c>
      <c r="V209" s="126">
        <f>入力シート③!$B$1</f>
        <v>0</v>
      </c>
    </row>
    <row r="210" spans="1:22" ht="18.5" thickTop="1">
      <c r="A210" s="65" t="str">
        <f>入力シート③!I7</f>
        <v>400mR（市外）</v>
      </c>
      <c r="B210" s="65" t="str">
        <f>IFERROR(100000*L210+F210,"0")</f>
        <v>0</v>
      </c>
      <c r="C210" s="65" t="str">
        <f>IFERROR(VLOOKUP(入力シート③!$B$1,所属!$B$2:$C$56,2,FALSE),"0")</f>
        <v>0</v>
      </c>
      <c r="D210" s="134"/>
      <c r="E210" s="134"/>
      <c r="F210" s="65" t="str">
        <f>入力シート③!$G7</f>
        <v/>
      </c>
      <c r="G210" s="65">
        <f>入力シート③!H7</f>
        <v>0</v>
      </c>
      <c r="H210" s="66" t="str">
        <f>IFERROR(VLOOKUP(G210,女子登録②!$P$2:$V$101,4,FALSE),"0")</f>
        <v>0</v>
      </c>
      <c r="I210" s="65">
        <f>G210</f>
        <v>0</v>
      </c>
      <c r="J210" s="66" t="str">
        <f>IFERROR(VLOOKUP(I210,女子登録②!$P$2:$V$101,5,FALSE),"0")</f>
        <v>0</v>
      </c>
      <c r="K210" s="66" t="str">
        <f>IFERROR(VLOOKUP(G210,女子登録②!$P$2:$V$101,7,FALSE),"0")</f>
        <v>0</v>
      </c>
      <c r="L210" s="65">
        <v>2</v>
      </c>
      <c r="M210" s="65" t="str">
        <f>IFERROR(VLOOKUP(G210,女子登録②!$P$2:$V$101,3,FALSE),"0")</f>
        <v>0</v>
      </c>
      <c r="N210" s="65" t="str">
        <f>IFERROR(VLOOKUP(G210,女子登録②!$P$2:$V$101,6,FALSE),"0")</f>
        <v>0</v>
      </c>
      <c r="O210" s="134"/>
      <c r="P210" s="67" t="s">
        <v>213</v>
      </c>
      <c r="Q210" s="134"/>
      <c r="R210" s="65">
        <f>IFERROR(VLOOKUP(A210,出場種目!$C$3:$D$66,2,FALSE),"0")</f>
        <v>33</v>
      </c>
      <c r="S210" s="65">
        <f>入力シート③!J7</f>
        <v>0</v>
      </c>
      <c r="T210" s="67">
        <v>0</v>
      </c>
      <c r="U210" s="67">
        <v>2</v>
      </c>
      <c r="V210" s="65">
        <f>入力シート③!$B$1</f>
        <v>0</v>
      </c>
    </row>
    <row r="211" spans="1:22">
      <c r="A211" s="65" t="str">
        <f>入力シート③!I8</f>
        <v>400mR（市外）</v>
      </c>
      <c r="B211" s="65" t="str">
        <f t="shared" ref="B211:B274" si="11">IFERROR(100000*L211+F211,"0")</f>
        <v>0</v>
      </c>
      <c r="C211" s="65" t="str">
        <f>IFERROR(VLOOKUP(入力シート③!$B$1,所属!$B$2:$C$56,2,FALSE),"0")</f>
        <v>0</v>
      </c>
      <c r="D211" s="134"/>
      <c r="E211" s="134"/>
      <c r="F211" s="65" t="str">
        <f>入力シート③!$G8</f>
        <v/>
      </c>
      <c r="G211" s="65">
        <f>入力シート③!H8</f>
        <v>0</v>
      </c>
      <c r="H211" s="66" t="str">
        <f>IFERROR(VLOOKUP(G211,女子登録②!$P$2:$V$101,4,FALSE),"0")</f>
        <v>0</v>
      </c>
      <c r="I211" s="65">
        <f t="shared" ref="I211:I274" si="12">G211</f>
        <v>0</v>
      </c>
      <c r="J211" s="66" t="str">
        <f>IFERROR(VLOOKUP(I211,女子登録②!$P$2:$V$101,5,FALSE),"0")</f>
        <v>0</v>
      </c>
      <c r="K211" s="66" t="str">
        <f>IFERROR(VLOOKUP(G211,女子登録②!$P$2:$V$101,7,FALSE),"0")</f>
        <v>0</v>
      </c>
      <c r="L211" s="65">
        <v>2</v>
      </c>
      <c r="M211" s="65" t="str">
        <f>IFERROR(VLOOKUP(G211,女子登録②!$P$2:$V$101,3,FALSE),"0")</f>
        <v>0</v>
      </c>
      <c r="N211" s="65" t="str">
        <f>IFERROR(VLOOKUP(G211,女子登録②!$P$2:$V$101,6,FALSE),"0")</f>
        <v>0</v>
      </c>
      <c r="O211" s="134"/>
      <c r="P211" s="67" t="s">
        <v>213</v>
      </c>
      <c r="Q211" s="134"/>
      <c r="R211" s="65">
        <f>IFERROR(VLOOKUP(A211,出場種目!$C$3:$D$66,2,FALSE),"0")</f>
        <v>33</v>
      </c>
      <c r="S211" s="65" t="str">
        <f>入力シート③!J8</f>
        <v/>
      </c>
      <c r="T211" s="67">
        <v>0</v>
      </c>
      <c r="U211" s="67">
        <v>2</v>
      </c>
      <c r="V211" s="65">
        <f>入力シート③!$B$1</f>
        <v>0</v>
      </c>
    </row>
    <row r="212" spans="1:22">
      <c r="A212" s="65" t="str">
        <f>入力シート③!I9</f>
        <v>400mR（市外）</v>
      </c>
      <c r="B212" s="65" t="str">
        <f t="shared" si="11"/>
        <v>0</v>
      </c>
      <c r="C212" s="65" t="str">
        <f>IFERROR(VLOOKUP(入力シート③!$B$1,所属!$B$2:$C$56,2,FALSE),"0")</f>
        <v>0</v>
      </c>
      <c r="D212" s="134"/>
      <c r="E212" s="134"/>
      <c r="F212" s="65" t="str">
        <f>入力シート③!$G9</f>
        <v/>
      </c>
      <c r="G212" s="65">
        <f>入力シート③!H9</f>
        <v>0</v>
      </c>
      <c r="H212" s="66" t="str">
        <f>IFERROR(VLOOKUP(G212,女子登録②!$P$2:$V$101,4,FALSE),"0")</f>
        <v>0</v>
      </c>
      <c r="I212" s="65">
        <f t="shared" si="12"/>
        <v>0</v>
      </c>
      <c r="J212" s="66" t="str">
        <f>IFERROR(VLOOKUP(I212,女子登録②!$P$2:$V$101,5,FALSE),"0")</f>
        <v>0</v>
      </c>
      <c r="K212" s="66" t="str">
        <f>IFERROR(VLOOKUP(G212,女子登録②!$P$2:$V$101,7,FALSE),"0")</f>
        <v>0</v>
      </c>
      <c r="L212" s="65">
        <v>2</v>
      </c>
      <c r="M212" s="65" t="str">
        <f>IFERROR(VLOOKUP(G212,女子登録②!$P$2:$V$101,3,FALSE),"0")</f>
        <v>0</v>
      </c>
      <c r="N212" s="65" t="str">
        <f>IFERROR(VLOOKUP(G212,女子登録②!$P$2:$V$101,6,FALSE),"0")</f>
        <v>0</v>
      </c>
      <c r="O212" s="134"/>
      <c r="P212" s="67" t="s">
        <v>213</v>
      </c>
      <c r="Q212" s="134"/>
      <c r="R212" s="65">
        <f>IFERROR(VLOOKUP(A212,出場種目!$C$3:$D$66,2,FALSE),"0")</f>
        <v>33</v>
      </c>
      <c r="S212" s="65" t="str">
        <f>入力シート③!J9</f>
        <v/>
      </c>
      <c r="T212" s="67">
        <v>0</v>
      </c>
      <c r="U212" s="67">
        <v>2</v>
      </c>
      <c r="V212" s="65">
        <f>入力シート③!$B$1</f>
        <v>0</v>
      </c>
    </row>
    <row r="213" spans="1:22">
      <c r="A213" s="65" t="str">
        <f>入力シート③!I10</f>
        <v>400mR（市外）</v>
      </c>
      <c r="B213" s="65" t="str">
        <f t="shared" si="11"/>
        <v>0</v>
      </c>
      <c r="C213" s="65" t="str">
        <f>IFERROR(VLOOKUP(入力シート③!$B$1,所属!$B$2:$C$56,2,FALSE),"0")</f>
        <v>0</v>
      </c>
      <c r="D213" s="134"/>
      <c r="E213" s="134"/>
      <c r="F213" s="65" t="str">
        <f>入力シート③!$G10</f>
        <v/>
      </c>
      <c r="G213" s="65">
        <f>入力シート③!H10</f>
        <v>0</v>
      </c>
      <c r="H213" s="66" t="str">
        <f>IFERROR(VLOOKUP(G213,女子登録②!$P$2:$V$101,4,FALSE),"0")</f>
        <v>0</v>
      </c>
      <c r="I213" s="65">
        <f t="shared" si="12"/>
        <v>0</v>
      </c>
      <c r="J213" s="66" t="str">
        <f>IFERROR(VLOOKUP(I213,女子登録②!$P$2:$V$101,5,FALSE),"0")</f>
        <v>0</v>
      </c>
      <c r="K213" s="66" t="str">
        <f>IFERROR(VLOOKUP(G213,女子登録②!$P$2:$V$101,7,FALSE),"0")</f>
        <v>0</v>
      </c>
      <c r="L213" s="65">
        <v>2</v>
      </c>
      <c r="M213" s="65" t="str">
        <f>IFERROR(VLOOKUP(G213,女子登録②!$P$2:$V$101,3,FALSE),"0")</f>
        <v>0</v>
      </c>
      <c r="N213" s="65" t="str">
        <f>IFERROR(VLOOKUP(G213,女子登録②!$P$2:$V$101,6,FALSE),"0")</f>
        <v>0</v>
      </c>
      <c r="O213" s="134"/>
      <c r="P213" s="67" t="s">
        <v>213</v>
      </c>
      <c r="Q213" s="134"/>
      <c r="R213" s="65">
        <f>IFERROR(VLOOKUP(A213,出場種目!$C$3:$D$66,2,FALSE),"0")</f>
        <v>33</v>
      </c>
      <c r="S213" s="65" t="str">
        <f>入力シート③!J10</f>
        <v/>
      </c>
      <c r="T213" s="67">
        <v>0</v>
      </c>
      <c r="U213" s="67">
        <v>2</v>
      </c>
      <c r="V213" s="65">
        <f>入力シート③!$B$1</f>
        <v>0</v>
      </c>
    </row>
    <row r="214" spans="1:22">
      <c r="A214" s="65" t="str">
        <f>入力シート③!I11</f>
        <v>400mR（市外）</v>
      </c>
      <c r="B214" s="65" t="str">
        <f t="shared" si="11"/>
        <v>0</v>
      </c>
      <c r="C214" s="65" t="str">
        <f>IFERROR(VLOOKUP(入力シート③!$B$1,所属!$B$2:$C$56,2,FALSE),"0")</f>
        <v>0</v>
      </c>
      <c r="D214" s="134"/>
      <c r="E214" s="134"/>
      <c r="F214" s="65" t="str">
        <f>入力シート③!$G11</f>
        <v/>
      </c>
      <c r="G214" s="65">
        <f>入力シート③!H11</f>
        <v>0</v>
      </c>
      <c r="H214" s="66" t="str">
        <f>IFERROR(VLOOKUP(G214,女子登録②!$P$2:$V$101,4,FALSE),"0")</f>
        <v>0</v>
      </c>
      <c r="I214" s="65">
        <f t="shared" si="12"/>
        <v>0</v>
      </c>
      <c r="J214" s="66" t="str">
        <f>IFERROR(VLOOKUP(I214,女子登録②!$P$2:$V$101,5,FALSE),"0")</f>
        <v>0</v>
      </c>
      <c r="K214" s="66" t="str">
        <f>IFERROR(VLOOKUP(G214,女子登録②!$P$2:$V$101,7,FALSE),"0")</f>
        <v>0</v>
      </c>
      <c r="L214" s="65">
        <v>2</v>
      </c>
      <c r="M214" s="65" t="str">
        <f>IFERROR(VLOOKUP(G214,女子登録②!$P$2:$V$101,3,FALSE),"0")</f>
        <v>0</v>
      </c>
      <c r="N214" s="65" t="str">
        <f>IFERROR(VLOOKUP(G214,女子登録②!$P$2:$V$101,6,FALSE),"0")</f>
        <v>0</v>
      </c>
      <c r="O214" s="134"/>
      <c r="P214" s="67" t="s">
        <v>213</v>
      </c>
      <c r="Q214" s="134"/>
      <c r="R214" s="65">
        <f>IFERROR(VLOOKUP(A214,出場種目!$C$3:$D$66,2,FALSE),"0")</f>
        <v>33</v>
      </c>
      <c r="S214" s="65" t="str">
        <f>入力シート③!J11</f>
        <v/>
      </c>
      <c r="T214" s="67">
        <v>0</v>
      </c>
      <c r="U214" s="67">
        <v>2</v>
      </c>
      <c r="V214" s="65">
        <f>入力シート③!$B$1</f>
        <v>0</v>
      </c>
    </row>
    <row r="215" spans="1:22">
      <c r="A215" s="65" t="str">
        <f>入力シート③!I12</f>
        <v>400mR（市外）</v>
      </c>
      <c r="B215" s="65" t="str">
        <f t="shared" si="11"/>
        <v>0</v>
      </c>
      <c r="C215" s="65" t="str">
        <f>IFERROR(VLOOKUP(入力シート③!$B$1,所属!$B$2:$C$56,2,FALSE),"0")</f>
        <v>0</v>
      </c>
      <c r="D215" s="134"/>
      <c r="E215" s="134"/>
      <c r="F215" s="65" t="str">
        <f>入力シート③!$G12</f>
        <v/>
      </c>
      <c r="G215" s="65">
        <f>入力シート③!H12</f>
        <v>0</v>
      </c>
      <c r="H215" s="66" t="str">
        <f>IFERROR(VLOOKUP(G215,女子登録②!$P$2:$V$101,4,FALSE),"0")</f>
        <v>0</v>
      </c>
      <c r="I215" s="65">
        <f t="shared" si="12"/>
        <v>0</v>
      </c>
      <c r="J215" s="66" t="str">
        <f>IFERROR(VLOOKUP(I215,女子登録②!$P$2:$V$101,5,FALSE),"0")</f>
        <v>0</v>
      </c>
      <c r="K215" s="66" t="str">
        <f>IFERROR(VLOOKUP(G215,女子登録②!$P$2:$V$101,7,FALSE),"0")</f>
        <v>0</v>
      </c>
      <c r="L215" s="65">
        <v>2</v>
      </c>
      <c r="M215" s="65" t="str">
        <f>IFERROR(VLOOKUP(G215,女子登録②!$P$2:$V$101,3,FALSE),"0")</f>
        <v>0</v>
      </c>
      <c r="N215" s="65" t="str">
        <f>IFERROR(VLOOKUP(G215,女子登録②!$P$2:$V$101,6,FALSE),"0")</f>
        <v>0</v>
      </c>
      <c r="O215" s="134"/>
      <c r="P215" s="67" t="s">
        <v>213</v>
      </c>
      <c r="Q215" s="134"/>
      <c r="R215" s="65">
        <f>IFERROR(VLOOKUP(A215,出場種目!$C$3:$D$66,2,FALSE),"0")</f>
        <v>33</v>
      </c>
      <c r="S215" s="65" t="str">
        <f>入力シート③!J12</f>
        <v/>
      </c>
      <c r="T215" s="67">
        <v>0</v>
      </c>
      <c r="U215" s="67">
        <v>2</v>
      </c>
      <c r="V215" s="65">
        <f>入力シート③!$B$1</f>
        <v>0</v>
      </c>
    </row>
    <row r="216" spans="1:22">
      <c r="A216" s="65">
        <f>入力シート③!I14</f>
        <v>0</v>
      </c>
      <c r="B216" s="65" t="str">
        <f t="shared" si="11"/>
        <v>0</v>
      </c>
      <c r="C216" s="65" t="str">
        <f>IFERROR(VLOOKUP(入力シート③!$B$1,所属!$B$2:$C$56,2,FALSE),"0")</f>
        <v>0</v>
      </c>
      <c r="D216" s="134"/>
      <c r="E216" s="134"/>
      <c r="F216" s="65" t="str">
        <f>入力シート③!$G14</f>
        <v/>
      </c>
      <c r="G216" s="65">
        <f>入力シート③!H14</f>
        <v>0</v>
      </c>
      <c r="H216" s="66" t="str">
        <f>IFERROR(VLOOKUP(G216,女子登録②!$P$2:$V$101,4,FALSE),"0")</f>
        <v>0</v>
      </c>
      <c r="I216" s="65">
        <f t="shared" si="12"/>
        <v>0</v>
      </c>
      <c r="J216" s="66" t="str">
        <f>IFERROR(VLOOKUP(I216,女子登録②!$P$2:$V$101,5,FALSE),"0")</f>
        <v>0</v>
      </c>
      <c r="K216" s="66" t="str">
        <f>IFERROR(VLOOKUP(G216,女子登録②!$P$2:$V$101,7,FALSE),"0")</f>
        <v>0</v>
      </c>
      <c r="L216" s="65">
        <v>2</v>
      </c>
      <c r="M216" s="65" t="str">
        <f>IFERROR(VLOOKUP(G216,女子登録②!$P$2:$V$101,3,FALSE),"0")</f>
        <v>0</v>
      </c>
      <c r="N216" s="65" t="str">
        <f>IFERROR(VLOOKUP(G216,女子登録②!$P$2:$V$101,6,FALSE),"0")</f>
        <v>0</v>
      </c>
      <c r="O216" s="134"/>
      <c r="P216" s="67" t="s">
        <v>213</v>
      </c>
      <c r="Q216" s="134"/>
      <c r="R216" s="65" t="str">
        <f>IFERROR(VLOOKUP(A216,出場種目!$C$3:$D$66,2,FALSE),"0")</f>
        <v>0</v>
      </c>
      <c r="S216" s="65">
        <f>入力シート③!J14</f>
        <v>0</v>
      </c>
      <c r="T216" s="67">
        <v>0</v>
      </c>
      <c r="U216" s="67">
        <v>2</v>
      </c>
      <c r="V216" s="65">
        <f>入力シート③!$B$1</f>
        <v>0</v>
      </c>
    </row>
    <row r="217" spans="1:22">
      <c r="A217" s="65">
        <f>入力シート③!I15</f>
        <v>0</v>
      </c>
      <c r="B217" s="65" t="str">
        <f t="shared" si="11"/>
        <v>0</v>
      </c>
      <c r="C217" s="65" t="str">
        <f>IFERROR(VLOOKUP(入力シート③!$B$1,所属!$B$2:$C$56,2,FALSE),"0")</f>
        <v>0</v>
      </c>
      <c r="D217" s="134"/>
      <c r="E217" s="134"/>
      <c r="F217" s="65" t="str">
        <f>入力シート③!$G15</f>
        <v/>
      </c>
      <c r="G217" s="65">
        <f>入力シート③!H15</f>
        <v>0</v>
      </c>
      <c r="H217" s="66" t="str">
        <f>IFERROR(VLOOKUP(G217,女子登録②!$P$2:$V$101,4,FALSE),"0")</f>
        <v>0</v>
      </c>
      <c r="I217" s="65">
        <f t="shared" si="12"/>
        <v>0</v>
      </c>
      <c r="J217" s="66" t="str">
        <f>IFERROR(VLOOKUP(I217,女子登録②!$P$2:$V$101,5,FALSE),"0")</f>
        <v>0</v>
      </c>
      <c r="K217" s="66" t="str">
        <f>IFERROR(VLOOKUP(G217,女子登録②!$P$2:$V$101,7,FALSE),"0")</f>
        <v>0</v>
      </c>
      <c r="L217" s="65">
        <v>2</v>
      </c>
      <c r="M217" s="65" t="str">
        <f>IFERROR(VLOOKUP(G217,女子登録②!$P$2:$V$101,3,FALSE),"0")</f>
        <v>0</v>
      </c>
      <c r="N217" s="65" t="str">
        <f>IFERROR(VLOOKUP(G217,女子登録②!$P$2:$V$101,6,FALSE),"0")</f>
        <v>0</v>
      </c>
      <c r="O217" s="134"/>
      <c r="P217" s="67" t="s">
        <v>213</v>
      </c>
      <c r="Q217" s="134"/>
      <c r="R217" s="65" t="str">
        <f>IFERROR(VLOOKUP(A217,出場種目!$C$3:$D$66,2,FALSE),"0")</f>
        <v>0</v>
      </c>
      <c r="S217" s="65">
        <f>入力シート③!J15</f>
        <v>0</v>
      </c>
      <c r="T217" s="67">
        <v>0</v>
      </c>
      <c r="U217" s="67">
        <v>2</v>
      </c>
      <c r="V217" s="65">
        <f>入力シート③!$B$1</f>
        <v>0</v>
      </c>
    </row>
    <row r="218" spans="1:22">
      <c r="A218" s="65">
        <f>入力シート③!I16</f>
        <v>0</v>
      </c>
      <c r="B218" s="65" t="str">
        <f t="shared" si="11"/>
        <v>0</v>
      </c>
      <c r="C218" s="65" t="str">
        <f>IFERROR(VLOOKUP(入力シート③!$B$1,所属!$B$2:$C$56,2,FALSE),"0")</f>
        <v>0</v>
      </c>
      <c r="D218" s="134"/>
      <c r="E218" s="134"/>
      <c r="F218" s="65" t="str">
        <f>入力シート③!$G16</f>
        <v/>
      </c>
      <c r="G218" s="65">
        <f>入力シート③!H16</f>
        <v>0</v>
      </c>
      <c r="H218" s="66" t="str">
        <f>IFERROR(VLOOKUP(G218,女子登録②!$P$2:$V$101,4,FALSE),"0")</f>
        <v>0</v>
      </c>
      <c r="I218" s="65">
        <f t="shared" si="12"/>
        <v>0</v>
      </c>
      <c r="J218" s="66" t="str">
        <f>IFERROR(VLOOKUP(I218,女子登録②!$P$2:$V$101,5,FALSE),"0")</f>
        <v>0</v>
      </c>
      <c r="K218" s="66" t="str">
        <f>IFERROR(VLOOKUP(G218,女子登録②!$P$2:$V$101,7,FALSE),"0")</f>
        <v>0</v>
      </c>
      <c r="L218" s="65">
        <v>2</v>
      </c>
      <c r="M218" s="65" t="str">
        <f>IFERROR(VLOOKUP(G218,女子登録②!$P$2:$V$101,3,FALSE),"0")</f>
        <v>0</v>
      </c>
      <c r="N218" s="65" t="str">
        <f>IFERROR(VLOOKUP(G218,女子登録②!$P$2:$V$101,6,FALSE),"0")</f>
        <v>0</v>
      </c>
      <c r="O218" s="134"/>
      <c r="P218" s="67" t="s">
        <v>213</v>
      </c>
      <c r="Q218" s="134"/>
      <c r="R218" s="65" t="str">
        <f>IFERROR(VLOOKUP(A218,出場種目!$C$3:$D$66,2,FALSE),"0")</f>
        <v>0</v>
      </c>
      <c r="S218" s="65">
        <f>入力シート③!J16</f>
        <v>0</v>
      </c>
      <c r="T218" s="67">
        <v>0</v>
      </c>
      <c r="U218" s="67">
        <v>2</v>
      </c>
      <c r="V218" s="65">
        <f>入力シート③!$B$1</f>
        <v>0</v>
      </c>
    </row>
    <row r="219" spans="1:22">
      <c r="A219" s="65">
        <f>入力シート③!I17</f>
        <v>0</v>
      </c>
      <c r="B219" s="65" t="str">
        <f t="shared" si="11"/>
        <v>0</v>
      </c>
      <c r="C219" s="65" t="str">
        <f>IFERROR(VLOOKUP(入力シート③!$B$1,所属!$B$2:$C$56,2,FALSE),"0")</f>
        <v>0</v>
      </c>
      <c r="D219" s="134"/>
      <c r="E219" s="134"/>
      <c r="F219" s="65" t="str">
        <f>入力シート③!$G17</f>
        <v/>
      </c>
      <c r="G219" s="65">
        <f>入力シート③!H17</f>
        <v>0</v>
      </c>
      <c r="H219" s="66" t="str">
        <f>IFERROR(VLOOKUP(G219,女子登録②!$P$2:$V$101,4,FALSE),"0")</f>
        <v>0</v>
      </c>
      <c r="I219" s="65">
        <f t="shared" si="12"/>
        <v>0</v>
      </c>
      <c r="J219" s="66" t="str">
        <f>IFERROR(VLOOKUP(I219,女子登録②!$P$2:$V$101,5,FALSE),"0")</f>
        <v>0</v>
      </c>
      <c r="K219" s="66" t="str">
        <f>IFERROR(VLOOKUP(G219,女子登録②!$P$2:$V$101,7,FALSE),"0")</f>
        <v>0</v>
      </c>
      <c r="L219" s="65">
        <v>2</v>
      </c>
      <c r="M219" s="65" t="str">
        <f>IFERROR(VLOOKUP(G219,女子登録②!$P$2:$V$101,3,FALSE),"0")</f>
        <v>0</v>
      </c>
      <c r="N219" s="65" t="str">
        <f>IFERROR(VLOOKUP(G219,女子登録②!$P$2:$V$101,6,FALSE),"0")</f>
        <v>0</v>
      </c>
      <c r="O219" s="134"/>
      <c r="P219" s="67" t="s">
        <v>213</v>
      </c>
      <c r="Q219" s="134"/>
      <c r="R219" s="65" t="str">
        <f>IFERROR(VLOOKUP(A219,出場種目!$C$3:$D$66,2,FALSE),"0")</f>
        <v>0</v>
      </c>
      <c r="S219" s="65">
        <f>入力シート③!J17</f>
        <v>0</v>
      </c>
      <c r="T219" s="67">
        <v>0</v>
      </c>
      <c r="U219" s="67">
        <v>2</v>
      </c>
      <c r="V219" s="65">
        <f>入力シート③!$B$1</f>
        <v>0</v>
      </c>
    </row>
    <row r="220" spans="1:22">
      <c r="A220" s="65">
        <f>入力シート③!I18</f>
        <v>0</v>
      </c>
      <c r="B220" s="65" t="str">
        <f t="shared" si="11"/>
        <v>0</v>
      </c>
      <c r="C220" s="65" t="str">
        <f>IFERROR(VLOOKUP(入力シート③!$B$1,所属!$B$2:$C$56,2,FALSE),"0")</f>
        <v>0</v>
      </c>
      <c r="D220" s="134"/>
      <c r="E220" s="134"/>
      <c r="F220" s="65" t="str">
        <f>入力シート③!$G18</f>
        <v/>
      </c>
      <c r="G220" s="65">
        <f>入力シート③!H18</f>
        <v>0</v>
      </c>
      <c r="H220" s="66" t="str">
        <f>IFERROR(VLOOKUP(G220,女子登録②!$P$2:$V$101,4,FALSE),"0")</f>
        <v>0</v>
      </c>
      <c r="I220" s="65">
        <f t="shared" si="12"/>
        <v>0</v>
      </c>
      <c r="J220" s="66" t="str">
        <f>IFERROR(VLOOKUP(I220,女子登録②!$P$2:$V$101,5,FALSE),"0")</f>
        <v>0</v>
      </c>
      <c r="K220" s="66" t="str">
        <f>IFERROR(VLOOKUP(G220,女子登録②!$P$2:$V$101,7,FALSE),"0")</f>
        <v>0</v>
      </c>
      <c r="L220" s="65">
        <v>2</v>
      </c>
      <c r="M220" s="65" t="str">
        <f>IFERROR(VLOOKUP(G220,女子登録②!$P$2:$V$101,3,FALSE),"0")</f>
        <v>0</v>
      </c>
      <c r="N220" s="65" t="str">
        <f>IFERROR(VLOOKUP(G220,女子登録②!$P$2:$V$101,6,FALSE),"0")</f>
        <v>0</v>
      </c>
      <c r="O220" s="134"/>
      <c r="P220" s="67" t="s">
        <v>213</v>
      </c>
      <c r="Q220" s="134"/>
      <c r="R220" s="65" t="str">
        <f>IFERROR(VLOOKUP(A220,出場種目!$C$3:$D$66,2,FALSE),"0")</f>
        <v>0</v>
      </c>
      <c r="S220" s="65">
        <f>入力シート③!J18</f>
        <v>0</v>
      </c>
      <c r="T220" s="67">
        <v>0</v>
      </c>
      <c r="U220" s="67">
        <v>2</v>
      </c>
      <c r="V220" s="65">
        <f>入力シート③!$B$1</f>
        <v>0</v>
      </c>
    </row>
    <row r="221" spans="1:22">
      <c r="A221" s="65">
        <f>入力シート③!I19</f>
        <v>0</v>
      </c>
      <c r="B221" s="65" t="str">
        <f t="shared" si="11"/>
        <v>0</v>
      </c>
      <c r="C221" s="65" t="str">
        <f>IFERROR(VLOOKUP(入力シート③!$B$1,所属!$B$2:$C$56,2,FALSE),"0")</f>
        <v>0</v>
      </c>
      <c r="D221" s="134"/>
      <c r="E221" s="134"/>
      <c r="F221" s="65" t="str">
        <f>入力シート③!$G19</f>
        <v/>
      </c>
      <c r="G221" s="65">
        <f>入力シート③!H19</f>
        <v>0</v>
      </c>
      <c r="H221" s="66" t="str">
        <f>IFERROR(VLOOKUP(G221,女子登録②!$P$2:$V$101,4,FALSE),"0")</f>
        <v>0</v>
      </c>
      <c r="I221" s="65">
        <f t="shared" si="12"/>
        <v>0</v>
      </c>
      <c r="J221" s="66" t="str">
        <f>IFERROR(VLOOKUP(I221,女子登録②!$P$2:$V$101,5,FALSE),"0")</f>
        <v>0</v>
      </c>
      <c r="K221" s="66" t="str">
        <f>IFERROR(VLOOKUP(G221,女子登録②!$P$2:$V$101,7,FALSE),"0")</f>
        <v>0</v>
      </c>
      <c r="L221" s="65">
        <v>2</v>
      </c>
      <c r="M221" s="65" t="str">
        <f>IFERROR(VLOOKUP(G221,女子登録②!$P$2:$V$101,3,FALSE),"0")</f>
        <v>0</v>
      </c>
      <c r="N221" s="65" t="str">
        <f>IFERROR(VLOOKUP(G221,女子登録②!$P$2:$V$101,6,FALSE),"0")</f>
        <v>0</v>
      </c>
      <c r="O221" s="134"/>
      <c r="P221" s="67" t="s">
        <v>213</v>
      </c>
      <c r="Q221" s="134"/>
      <c r="R221" s="65" t="str">
        <f>IFERROR(VLOOKUP(A221,出場種目!$C$3:$D$66,2,FALSE),"0")</f>
        <v>0</v>
      </c>
      <c r="S221" s="65">
        <f>入力シート③!J19</f>
        <v>0</v>
      </c>
      <c r="T221" s="67">
        <v>0</v>
      </c>
      <c r="U221" s="67">
        <v>2</v>
      </c>
      <c r="V221" s="65">
        <f>入力シート③!$B$1</f>
        <v>0</v>
      </c>
    </row>
    <row r="222" spans="1:22">
      <c r="A222" s="65">
        <f>入力シート③!I20</f>
        <v>0</v>
      </c>
      <c r="B222" s="65" t="str">
        <f t="shared" si="11"/>
        <v>0</v>
      </c>
      <c r="C222" s="65" t="str">
        <f>IFERROR(VLOOKUP(入力シート③!$B$1,所属!$B$2:$C$56,2,FALSE),"0")</f>
        <v>0</v>
      </c>
      <c r="D222" s="134"/>
      <c r="E222" s="134"/>
      <c r="F222" s="65" t="str">
        <f>入力シート③!$G20</f>
        <v/>
      </c>
      <c r="G222" s="65">
        <f>入力シート③!H20</f>
        <v>0</v>
      </c>
      <c r="H222" s="66" t="str">
        <f>IFERROR(VLOOKUP(G222,女子登録②!$P$2:$V$101,4,FALSE),"0")</f>
        <v>0</v>
      </c>
      <c r="I222" s="65">
        <f t="shared" si="12"/>
        <v>0</v>
      </c>
      <c r="J222" s="66" t="str">
        <f>IFERROR(VLOOKUP(I222,女子登録②!$P$2:$V$101,5,FALSE),"0")</f>
        <v>0</v>
      </c>
      <c r="K222" s="66" t="str">
        <f>IFERROR(VLOOKUP(G222,女子登録②!$P$2:$V$101,7,FALSE),"0")</f>
        <v>0</v>
      </c>
      <c r="L222" s="65">
        <v>2</v>
      </c>
      <c r="M222" s="65" t="str">
        <f>IFERROR(VLOOKUP(G222,女子登録②!$P$2:$V$101,3,FALSE),"0")</f>
        <v>0</v>
      </c>
      <c r="N222" s="65" t="str">
        <f>IFERROR(VLOOKUP(G222,女子登録②!$P$2:$V$101,6,FALSE),"0")</f>
        <v>0</v>
      </c>
      <c r="O222" s="134"/>
      <c r="P222" s="67" t="s">
        <v>213</v>
      </c>
      <c r="Q222" s="134"/>
      <c r="R222" s="65" t="str">
        <f>IFERROR(VLOOKUP(A222,出場種目!$C$3:$D$66,2,FALSE),"0")</f>
        <v>0</v>
      </c>
      <c r="S222" s="65">
        <f>入力シート③!J20</f>
        <v>0</v>
      </c>
      <c r="T222" s="67">
        <v>0</v>
      </c>
      <c r="U222" s="67">
        <v>2</v>
      </c>
      <c r="V222" s="65">
        <f>入力シート③!$B$1</f>
        <v>0</v>
      </c>
    </row>
    <row r="223" spans="1:22">
      <c r="A223" s="65">
        <f>入力シート③!I21</f>
        <v>0</v>
      </c>
      <c r="B223" s="65" t="str">
        <f t="shared" si="11"/>
        <v>0</v>
      </c>
      <c r="C223" s="65" t="str">
        <f>IFERROR(VLOOKUP(入力シート③!$B$1,所属!$B$2:$C$56,2,FALSE),"0")</f>
        <v>0</v>
      </c>
      <c r="D223" s="134"/>
      <c r="E223" s="134"/>
      <c r="F223" s="65" t="str">
        <f>入力シート③!$G21</f>
        <v/>
      </c>
      <c r="G223" s="65">
        <f>入力シート③!H21</f>
        <v>0</v>
      </c>
      <c r="H223" s="66" t="str">
        <f>IFERROR(VLOOKUP(G223,女子登録②!$P$2:$V$101,4,FALSE),"0")</f>
        <v>0</v>
      </c>
      <c r="I223" s="65">
        <f t="shared" si="12"/>
        <v>0</v>
      </c>
      <c r="J223" s="66" t="str">
        <f>IFERROR(VLOOKUP(I223,女子登録②!$P$2:$V$101,5,FALSE),"0")</f>
        <v>0</v>
      </c>
      <c r="K223" s="66" t="str">
        <f>IFERROR(VLOOKUP(G223,女子登録②!$P$2:$V$101,7,FALSE),"0")</f>
        <v>0</v>
      </c>
      <c r="L223" s="65">
        <v>2</v>
      </c>
      <c r="M223" s="65" t="str">
        <f>IFERROR(VLOOKUP(G223,女子登録②!$P$2:$V$101,3,FALSE),"0")</f>
        <v>0</v>
      </c>
      <c r="N223" s="65" t="str">
        <f>IFERROR(VLOOKUP(G223,女子登録②!$P$2:$V$101,6,FALSE),"0")</f>
        <v>0</v>
      </c>
      <c r="O223" s="134"/>
      <c r="P223" s="67" t="s">
        <v>213</v>
      </c>
      <c r="Q223" s="134"/>
      <c r="R223" s="65" t="str">
        <f>IFERROR(VLOOKUP(A223,出場種目!$C$3:$D$66,2,FALSE),"0")</f>
        <v>0</v>
      </c>
      <c r="S223" s="65">
        <f>入力シート③!J21</f>
        <v>0</v>
      </c>
      <c r="T223" s="67">
        <v>0</v>
      </c>
      <c r="U223" s="67">
        <v>2</v>
      </c>
      <c r="V223" s="65">
        <f>入力シート③!$B$1</f>
        <v>0</v>
      </c>
    </row>
    <row r="224" spans="1:22">
      <c r="A224" s="65">
        <f>入力シート③!I22</f>
        <v>0</v>
      </c>
      <c r="B224" s="65" t="str">
        <f t="shared" si="11"/>
        <v>0</v>
      </c>
      <c r="C224" s="65" t="str">
        <f>IFERROR(VLOOKUP(入力シート③!$B$1,所属!$B$2:$C$56,2,FALSE),"0")</f>
        <v>0</v>
      </c>
      <c r="D224" s="134"/>
      <c r="E224" s="134"/>
      <c r="F224" s="65" t="str">
        <f>入力シート③!$G22</f>
        <v/>
      </c>
      <c r="G224" s="65">
        <f>入力シート③!H22</f>
        <v>0</v>
      </c>
      <c r="H224" s="66" t="str">
        <f>IFERROR(VLOOKUP(G224,女子登録②!$P$2:$V$101,4,FALSE),"0")</f>
        <v>0</v>
      </c>
      <c r="I224" s="65">
        <f t="shared" si="12"/>
        <v>0</v>
      </c>
      <c r="J224" s="66" t="str">
        <f>IFERROR(VLOOKUP(I224,女子登録②!$P$2:$V$101,5,FALSE),"0")</f>
        <v>0</v>
      </c>
      <c r="K224" s="66" t="str">
        <f>IFERROR(VLOOKUP(G224,女子登録②!$P$2:$V$101,7,FALSE),"0")</f>
        <v>0</v>
      </c>
      <c r="L224" s="65">
        <v>2</v>
      </c>
      <c r="M224" s="65" t="str">
        <f>IFERROR(VLOOKUP(G224,女子登録②!$P$2:$V$101,3,FALSE),"0")</f>
        <v>0</v>
      </c>
      <c r="N224" s="65" t="str">
        <f>IFERROR(VLOOKUP(G224,女子登録②!$P$2:$V$101,6,FALSE),"0")</f>
        <v>0</v>
      </c>
      <c r="O224" s="134"/>
      <c r="P224" s="67" t="s">
        <v>213</v>
      </c>
      <c r="Q224" s="134"/>
      <c r="R224" s="65" t="str">
        <f>IFERROR(VLOOKUP(A224,出場種目!$C$3:$D$66,2,FALSE),"0")</f>
        <v>0</v>
      </c>
      <c r="S224" s="65">
        <f>入力シート③!J22</f>
        <v>0</v>
      </c>
      <c r="T224" s="67">
        <v>0</v>
      </c>
      <c r="U224" s="67">
        <v>2</v>
      </c>
      <c r="V224" s="65">
        <f>入力シート③!$B$1</f>
        <v>0</v>
      </c>
    </row>
    <row r="225" spans="1:22">
      <c r="A225" s="65">
        <f>入力シート③!I23</f>
        <v>0</v>
      </c>
      <c r="B225" s="65" t="str">
        <f t="shared" si="11"/>
        <v>0</v>
      </c>
      <c r="C225" s="65" t="str">
        <f>IFERROR(VLOOKUP(入力シート③!$B$1,所属!$B$2:$C$56,2,FALSE),"0")</f>
        <v>0</v>
      </c>
      <c r="D225" s="134"/>
      <c r="E225" s="134"/>
      <c r="F225" s="65" t="str">
        <f>入力シート③!$G23</f>
        <v/>
      </c>
      <c r="G225" s="65">
        <f>入力シート③!H23</f>
        <v>0</v>
      </c>
      <c r="H225" s="66" t="str">
        <f>IFERROR(VLOOKUP(G225,女子登録②!$P$2:$V$101,4,FALSE),"0")</f>
        <v>0</v>
      </c>
      <c r="I225" s="65">
        <f t="shared" si="12"/>
        <v>0</v>
      </c>
      <c r="J225" s="66" t="str">
        <f>IFERROR(VLOOKUP(I225,女子登録②!$P$2:$V$101,5,FALSE),"0")</f>
        <v>0</v>
      </c>
      <c r="K225" s="66" t="str">
        <f>IFERROR(VLOOKUP(G225,女子登録②!$P$2:$V$101,7,FALSE),"0")</f>
        <v>0</v>
      </c>
      <c r="L225" s="65">
        <v>2</v>
      </c>
      <c r="M225" s="65" t="str">
        <f>IFERROR(VLOOKUP(G225,女子登録②!$P$2:$V$101,3,FALSE),"0")</f>
        <v>0</v>
      </c>
      <c r="N225" s="65" t="str">
        <f>IFERROR(VLOOKUP(G225,女子登録②!$P$2:$V$101,6,FALSE),"0")</f>
        <v>0</v>
      </c>
      <c r="O225" s="134"/>
      <c r="P225" s="67" t="s">
        <v>213</v>
      </c>
      <c r="Q225" s="134"/>
      <c r="R225" s="65" t="str">
        <f>IFERROR(VLOOKUP(A225,出場種目!$C$3:$D$66,2,FALSE),"0")</f>
        <v>0</v>
      </c>
      <c r="S225" s="65">
        <f>入力シート③!J23</f>
        <v>0</v>
      </c>
      <c r="T225" s="67">
        <v>0</v>
      </c>
      <c r="U225" s="67">
        <v>2</v>
      </c>
      <c r="V225" s="65">
        <f>入力シート③!$B$1</f>
        <v>0</v>
      </c>
    </row>
    <row r="226" spans="1:22">
      <c r="A226" s="65">
        <f>入力シート③!I24</f>
        <v>0</v>
      </c>
      <c r="B226" s="65" t="str">
        <f t="shared" si="11"/>
        <v>0</v>
      </c>
      <c r="C226" s="65" t="str">
        <f>IFERROR(VLOOKUP(入力シート③!$B$1,所属!$B$2:$C$56,2,FALSE),"0")</f>
        <v>0</v>
      </c>
      <c r="D226" s="134"/>
      <c r="E226" s="134"/>
      <c r="F226" s="65" t="str">
        <f>入力シート③!$G24</f>
        <v/>
      </c>
      <c r="G226" s="65">
        <f>入力シート③!H24</f>
        <v>0</v>
      </c>
      <c r="H226" s="66" t="str">
        <f>IFERROR(VLOOKUP(G226,女子登録②!$P$2:$V$101,4,FALSE),"0")</f>
        <v>0</v>
      </c>
      <c r="I226" s="65">
        <f t="shared" si="12"/>
        <v>0</v>
      </c>
      <c r="J226" s="66" t="str">
        <f>IFERROR(VLOOKUP(I226,女子登録②!$P$2:$V$101,5,FALSE),"0")</f>
        <v>0</v>
      </c>
      <c r="K226" s="66" t="str">
        <f>IFERROR(VLOOKUP(G226,女子登録②!$P$2:$V$101,7,FALSE),"0")</f>
        <v>0</v>
      </c>
      <c r="L226" s="65">
        <v>2</v>
      </c>
      <c r="M226" s="65" t="str">
        <f>IFERROR(VLOOKUP(G226,女子登録②!$P$2:$V$101,3,FALSE),"0")</f>
        <v>0</v>
      </c>
      <c r="N226" s="65" t="str">
        <f>IFERROR(VLOOKUP(G226,女子登録②!$P$2:$V$101,6,FALSE),"0")</f>
        <v>0</v>
      </c>
      <c r="O226" s="134"/>
      <c r="P226" s="67" t="s">
        <v>213</v>
      </c>
      <c r="Q226" s="134"/>
      <c r="R226" s="65" t="str">
        <f>IFERROR(VLOOKUP(A226,出場種目!$C$3:$D$66,2,FALSE),"0")</f>
        <v>0</v>
      </c>
      <c r="S226" s="65">
        <f>入力シート③!J24</f>
        <v>0</v>
      </c>
      <c r="T226" s="67">
        <v>0</v>
      </c>
      <c r="U226" s="67">
        <v>2</v>
      </c>
      <c r="V226" s="65">
        <f>入力シート③!$B$1</f>
        <v>0</v>
      </c>
    </row>
    <row r="227" spans="1:22">
      <c r="A227" s="65">
        <f>入力シート③!I25</f>
        <v>0</v>
      </c>
      <c r="B227" s="65" t="str">
        <f t="shared" si="11"/>
        <v>0</v>
      </c>
      <c r="C227" s="65" t="str">
        <f>IFERROR(VLOOKUP(入力シート③!$B$1,所属!$B$2:$C$56,2,FALSE),"0")</f>
        <v>0</v>
      </c>
      <c r="D227" s="134"/>
      <c r="E227" s="134"/>
      <c r="F227" s="65" t="str">
        <f>入力シート③!$G25</f>
        <v/>
      </c>
      <c r="G227" s="65">
        <f>入力シート③!H25</f>
        <v>0</v>
      </c>
      <c r="H227" s="66" t="str">
        <f>IFERROR(VLOOKUP(G227,女子登録②!$P$2:$V$101,4,FALSE),"0")</f>
        <v>0</v>
      </c>
      <c r="I227" s="65">
        <f t="shared" si="12"/>
        <v>0</v>
      </c>
      <c r="J227" s="66" t="str">
        <f>IFERROR(VLOOKUP(I227,女子登録②!$P$2:$V$101,5,FALSE),"0")</f>
        <v>0</v>
      </c>
      <c r="K227" s="66" t="str">
        <f>IFERROR(VLOOKUP(G227,女子登録②!$P$2:$V$101,7,FALSE),"0")</f>
        <v>0</v>
      </c>
      <c r="L227" s="65">
        <v>2</v>
      </c>
      <c r="M227" s="65" t="str">
        <f>IFERROR(VLOOKUP(G227,女子登録②!$P$2:$V$101,3,FALSE),"0")</f>
        <v>0</v>
      </c>
      <c r="N227" s="65" t="str">
        <f>IFERROR(VLOOKUP(G227,女子登録②!$P$2:$V$101,6,FALSE),"0")</f>
        <v>0</v>
      </c>
      <c r="O227" s="134"/>
      <c r="P227" s="67" t="s">
        <v>213</v>
      </c>
      <c r="Q227" s="134"/>
      <c r="R227" s="65" t="str">
        <f>IFERROR(VLOOKUP(A227,出場種目!$C$3:$D$66,2,FALSE),"0")</f>
        <v>0</v>
      </c>
      <c r="S227" s="65">
        <f>入力シート③!J25</f>
        <v>0</v>
      </c>
      <c r="T227" s="67">
        <v>0</v>
      </c>
      <c r="U227" s="67">
        <v>2</v>
      </c>
      <c r="V227" s="65">
        <f>入力シート③!$B$1</f>
        <v>0</v>
      </c>
    </row>
    <row r="228" spans="1:22">
      <c r="A228" s="65">
        <f>入力シート③!I26</f>
        <v>0</v>
      </c>
      <c r="B228" s="65" t="str">
        <f t="shared" si="11"/>
        <v>0</v>
      </c>
      <c r="C228" s="65" t="str">
        <f>IFERROR(VLOOKUP(入力シート③!$B$1,所属!$B$2:$C$56,2,FALSE),"0")</f>
        <v>0</v>
      </c>
      <c r="D228" s="134"/>
      <c r="E228" s="134"/>
      <c r="F228" s="65" t="str">
        <f>入力シート③!$G26</f>
        <v/>
      </c>
      <c r="G228" s="65">
        <f>入力シート③!H26</f>
        <v>0</v>
      </c>
      <c r="H228" s="66" t="str">
        <f>IFERROR(VLOOKUP(G228,女子登録②!$P$2:$V$101,4,FALSE),"0")</f>
        <v>0</v>
      </c>
      <c r="I228" s="65">
        <f t="shared" si="12"/>
        <v>0</v>
      </c>
      <c r="J228" s="66" t="str">
        <f>IFERROR(VLOOKUP(I228,女子登録②!$P$2:$V$101,5,FALSE),"0")</f>
        <v>0</v>
      </c>
      <c r="K228" s="66" t="str">
        <f>IFERROR(VLOOKUP(G228,女子登録②!$P$2:$V$101,7,FALSE),"0")</f>
        <v>0</v>
      </c>
      <c r="L228" s="65">
        <v>2</v>
      </c>
      <c r="M228" s="65" t="str">
        <f>IFERROR(VLOOKUP(G228,女子登録②!$P$2:$V$101,3,FALSE),"0")</f>
        <v>0</v>
      </c>
      <c r="N228" s="65" t="str">
        <f>IFERROR(VLOOKUP(G228,女子登録②!$P$2:$V$101,6,FALSE),"0")</f>
        <v>0</v>
      </c>
      <c r="O228" s="134"/>
      <c r="P228" s="67" t="s">
        <v>213</v>
      </c>
      <c r="Q228" s="134"/>
      <c r="R228" s="65" t="str">
        <f>IFERROR(VLOOKUP(A228,出場種目!$C$3:$D$66,2,FALSE),"0")</f>
        <v>0</v>
      </c>
      <c r="S228" s="65">
        <f>入力シート③!J26</f>
        <v>0</v>
      </c>
      <c r="T228" s="67">
        <v>0</v>
      </c>
      <c r="U228" s="67">
        <v>2</v>
      </c>
      <c r="V228" s="65">
        <f>入力シート③!$B$1</f>
        <v>0</v>
      </c>
    </row>
    <row r="229" spans="1:22">
      <c r="A229" s="65">
        <f>入力シート③!I27</f>
        <v>0</v>
      </c>
      <c r="B229" s="65" t="str">
        <f t="shared" si="11"/>
        <v>0</v>
      </c>
      <c r="C229" s="65" t="str">
        <f>IFERROR(VLOOKUP(入力シート③!$B$1,所属!$B$2:$C$56,2,FALSE),"0")</f>
        <v>0</v>
      </c>
      <c r="D229" s="134"/>
      <c r="E229" s="134"/>
      <c r="F229" s="65" t="str">
        <f>入力シート③!$G27</f>
        <v/>
      </c>
      <c r="G229" s="65">
        <f>入力シート③!H27</f>
        <v>0</v>
      </c>
      <c r="H229" s="66" t="str">
        <f>IFERROR(VLOOKUP(G229,女子登録②!$P$2:$V$101,4,FALSE),"0")</f>
        <v>0</v>
      </c>
      <c r="I229" s="65">
        <f t="shared" si="12"/>
        <v>0</v>
      </c>
      <c r="J229" s="66" t="str">
        <f>IFERROR(VLOOKUP(I229,女子登録②!$P$2:$V$101,5,FALSE),"0")</f>
        <v>0</v>
      </c>
      <c r="K229" s="66" t="str">
        <f>IFERROR(VLOOKUP(G229,女子登録②!$P$2:$V$101,7,FALSE),"0")</f>
        <v>0</v>
      </c>
      <c r="L229" s="65">
        <v>2</v>
      </c>
      <c r="M229" s="65" t="str">
        <f>IFERROR(VLOOKUP(G229,女子登録②!$P$2:$V$101,3,FALSE),"0")</f>
        <v>0</v>
      </c>
      <c r="N229" s="65" t="str">
        <f>IFERROR(VLOOKUP(G229,女子登録②!$P$2:$V$101,6,FALSE),"0")</f>
        <v>0</v>
      </c>
      <c r="O229" s="134"/>
      <c r="P229" s="67" t="s">
        <v>213</v>
      </c>
      <c r="Q229" s="134"/>
      <c r="R229" s="65" t="str">
        <f>IFERROR(VLOOKUP(A229,出場種目!$C$3:$D$66,2,FALSE),"0")</f>
        <v>0</v>
      </c>
      <c r="S229" s="65">
        <f>入力シート③!J27</f>
        <v>0</v>
      </c>
      <c r="T229" s="67">
        <v>0</v>
      </c>
      <c r="U229" s="67">
        <v>2</v>
      </c>
      <c r="V229" s="65">
        <f>入力シート③!$B$1</f>
        <v>0</v>
      </c>
    </row>
    <row r="230" spans="1:22">
      <c r="A230" s="65">
        <f>入力シート③!I28</f>
        <v>0</v>
      </c>
      <c r="B230" s="65" t="str">
        <f t="shared" si="11"/>
        <v>0</v>
      </c>
      <c r="C230" s="65" t="str">
        <f>IFERROR(VLOOKUP(入力シート③!$B$1,所属!$B$2:$C$56,2,FALSE),"0")</f>
        <v>0</v>
      </c>
      <c r="D230" s="134"/>
      <c r="E230" s="134"/>
      <c r="F230" s="65" t="str">
        <f>入力シート③!$G28</f>
        <v/>
      </c>
      <c r="G230" s="65">
        <f>入力シート③!H28</f>
        <v>0</v>
      </c>
      <c r="H230" s="66" t="str">
        <f>IFERROR(VLOOKUP(G230,女子登録②!$P$2:$V$101,4,FALSE),"0")</f>
        <v>0</v>
      </c>
      <c r="I230" s="65">
        <f t="shared" si="12"/>
        <v>0</v>
      </c>
      <c r="J230" s="66" t="str">
        <f>IFERROR(VLOOKUP(I230,女子登録②!$P$2:$V$101,5,FALSE),"0")</f>
        <v>0</v>
      </c>
      <c r="K230" s="66" t="str">
        <f>IFERROR(VLOOKUP(G230,女子登録②!$P$2:$V$101,7,FALSE),"0")</f>
        <v>0</v>
      </c>
      <c r="L230" s="65">
        <v>2</v>
      </c>
      <c r="M230" s="65" t="str">
        <f>IFERROR(VLOOKUP(G230,女子登録②!$P$2:$V$101,3,FALSE),"0")</f>
        <v>0</v>
      </c>
      <c r="N230" s="65" t="str">
        <f>IFERROR(VLOOKUP(G230,女子登録②!$P$2:$V$101,6,FALSE),"0")</f>
        <v>0</v>
      </c>
      <c r="O230" s="134"/>
      <c r="P230" s="67" t="s">
        <v>213</v>
      </c>
      <c r="Q230" s="134"/>
      <c r="R230" s="65" t="str">
        <f>IFERROR(VLOOKUP(A230,出場種目!$C$3:$D$66,2,FALSE),"0")</f>
        <v>0</v>
      </c>
      <c r="S230" s="65">
        <f>入力シート③!J28</f>
        <v>0</v>
      </c>
      <c r="T230" s="67">
        <v>0</v>
      </c>
      <c r="U230" s="67">
        <v>2</v>
      </c>
      <c r="V230" s="65">
        <f>入力シート③!$B$1</f>
        <v>0</v>
      </c>
    </row>
    <row r="231" spans="1:22">
      <c r="A231" s="65">
        <f>入力シート③!I29</f>
        <v>0</v>
      </c>
      <c r="B231" s="65" t="str">
        <f t="shared" si="11"/>
        <v>0</v>
      </c>
      <c r="C231" s="65" t="str">
        <f>IFERROR(VLOOKUP(入力シート③!$B$1,所属!$B$2:$C$56,2,FALSE),"0")</f>
        <v>0</v>
      </c>
      <c r="D231" s="134"/>
      <c r="E231" s="134"/>
      <c r="F231" s="65" t="str">
        <f>入力シート③!$G29</f>
        <v/>
      </c>
      <c r="G231" s="65">
        <f>入力シート③!H29</f>
        <v>0</v>
      </c>
      <c r="H231" s="66" t="str">
        <f>IFERROR(VLOOKUP(G231,女子登録②!$P$2:$V$101,4,FALSE),"0")</f>
        <v>0</v>
      </c>
      <c r="I231" s="65">
        <f t="shared" si="12"/>
        <v>0</v>
      </c>
      <c r="J231" s="66" t="str">
        <f>IFERROR(VLOOKUP(I231,女子登録②!$P$2:$V$101,5,FALSE),"0")</f>
        <v>0</v>
      </c>
      <c r="K231" s="66" t="str">
        <f>IFERROR(VLOOKUP(G231,女子登録②!$P$2:$V$101,7,FALSE),"0")</f>
        <v>0</v>
      </c>
      <c r="L231" s="65">
        <v>2</v>
      </c>
      <c r="M231" s="65" t="str">
        <f>IFERROR(VLOOKUP(G231,女子登録②!$P$2:$V$101,3,FALSE),"0")</f>
        <v>0</v>
      </c>
      <c r="N231" s="65" t="str">
        <f>IFERROR(VLOOKUP(G231,女子登録②!$P$2:$V$101,6,FALSE),"0")</f>
        <v>0</v>
      </c>
      <c r="O231" s="134"/>
      <c r="P231" s="67" t="s">
        <v>213</v>
      </c>
      <c r="Q231" s="134"/>
      <c r="R231" s="65" t="str">
        <f>IFERROR(VLOOKUP(A231,出場種目!$C$3:$D$66,2,FALSE),"0")</f>
        <v>0</v>
      </c>
      <c r="S231" s="65">
        <f>入力シート③!J29</f>
        <v>0</v>
      </c>
      <c r="T231" s="67">
        <v>0</v>
      </c>
      <c r="U231" s="67">
        <v>2</v>
      </c>
      <c r="V231" s="65">
        <f>入力シート③!$B$1</f>
        <v>0</v>
      </c>
    </row>
    <row r="232" spans="1:22">
      <c r="A232" s="65">
        <f>入力シート③!I30</f>
        <v>0</v>
      </c>
      <c r="B232" s="65" t="str">
        <f t="shared" si="11"/>
        <v>0</v>
      </c>
      <c r="C232" s="65" t="str">
        <f>IFERROR(VLOOKUP(入力シート③!$B$1,所属!$B$2:$C$56,2,FALSE),"0")</f>
        <v>0</v>
      </c>
      <c r="D232" s="134"/>
      <c r="E232" s="134"/>
      <c r="F232" s="65" t="str">
        <f>入力シート③!$G30</f>
        <v/>
      </c>
      <c r="G232" s="65">
        <f>入力シート③!H30</f>
        <v>0</v>
      </c>
      <c r="H232" s="66" t="str">
        <f>IFERROR(VLOOKUP(G232,女子登録②!$P$2:$V$101,4,FALSE),"0")</f>
        <v>0</v>
      </c>
      <c r="I232" s="65">
        <f t="shared" si="12"/>
        <v>0</v>
      </c>
      <c r="J232" s="66" t="str">
        <f>IFERROR(VLOOKUP(I232,女子登録②!$P$2:$V$101,5,FALSE),"0")</f>
        <v>0</v>
      </c>
      <c r="K232" s="66" t="str">
        <f>IFERROR(VLOOKUP(G232,女子登録②!$P$2:$V$101,7,FALSE),"0")</f>
        <v>0</v>
      </c>
      <c r="L232" s="65">
        <v>2</v>
      </c>
      <c r="M232" s="65" t="str">
        <f>IFERROR(VLOOKUP(G232,女子登録②!$P$2:$V$101,3,FALSE),"0")</f>
        <v>0</v>
      </c>
      <c r="N232" s="65" t="str">
        <f>IFERROR(VLOOKUP(G232,女子登録②!$P$2:$V$101,6,FALSE),"0")</f>
        <v>0</v>
      </c>
      <c r="O232" s="134"/>
      <c r="P232" s="67" t="s">
        <v>213</v>
      </c>
      <c r="Q232" s="134"/>
      <c r="R232" s="65" t="str">
        <f>IFERROR(VLOOKUP(A232,出場種目!$C$3:$D$66,2,FALSE),"0")</f>
        <v>0</v>
      </c>
      <c r="S232" s="65">
        <f>入力シート③!J30</f>
        <v>0</v>
      </c>
      <c r="T232" s="67">
        <v>0</v>
      </c>
      <c r="U232" s="67">
        <v>2</v>
      </c>
      <c r="V232" s="65">
        <f>入力シート③!$B$1</f>
        <v>0</v>
      </c>
    </row>
    <row r="233" spans="1:22">
      <c r="A233" s="65">
        <f>入力シート③!I31</f>
        <v>0</v>
      </c>
      <c r="B233" s="65" t="str">
        <f t="shared" si="11"/>
        <v>0</v>
      </c>
      <c r="C233" s="65" t="str">
        <f>IFERROR(VLOOKUP(入力シート③!$B$1,所属!$B$2:$C$56,2,FALSE),"0")</f>
        <v>0</v>
      </c>
      <c r="D233" s="134"/>
      <c r="E233" s="134"/>
      <c r="F233" s="65" t="str">
        <f>入力シート③!$G31</f>
        <v/>
      </c>
      <c r="G233" s="65">
        <f>入力シート③!H31</f>
        <v>0</v>
      </c>
      <c r="H233" s="66" t="str">
        <f>IFERROR(VLOOKUP(G233,女子登録②!$P$2:$V$101,4,FALSE),"0")</f>
        <v>0</v>
      </c>
      <c r="I233" s="65">
        <f t="shared" si="12"/>
        <v>0</v>
      </c>
      <c r="J233" s="66" t="str">
        <f>IFERROR(VLOOKUP(I233,女子登録②!$P$2:$V$101,5,FALSE),"0")</f>
        <v>0</v>
      </c>
      <c r="K233" s="66" t="str">
        <f>IFERROR(VLOOKUP(G233,女子登録②!$P$2:$V$101,7,FALSE),"0")</f>
        <v>0</v>
      </c>
      <c r="L233" s="65">
        <v>2</v>
      </c>
      <c r="M233" s="65" t="str">
        <f>IFERROR(VLOOKUP(G233,女子登録②!$P$2:$V$101,3,FALSE),"0")</f>
        <v>0</v>
      </c>
      <c r="N233" s="65" t="str">
        <f>IFERROR(VLOOKUP(G233,女子登録②!$P$2:$V$101,6,FALSE),"0")</f>
        <v>0</v>
      </c>
      <c r="O233" s="134"/>
      <c r="P233" s="67" t="s">
        <v>213</v>
      </c>
      <c r="Q233" s="134"/>
      <c r="R233" s="65" t="str">
        <f>IFERROR(VLOOKUP(A233,出場種目!$C$3:$D$66,2,FALSE),"0")</f>
        <v>0</v>
      </c>
      <c r="S233" s="65">
        <f>入力シート③!J31</f>
        <v>0</v>
      </c>
      <c r="T233" s="67">
        <v>0</v>
      </c>
      <c r="U233" s="67">
        <v>2</v>
      </c>
      <c r="V233" s="65">
        <f>入力シート③!$B$1</f>
        <v>0</v>
      </c>
    </row>
    <row r="234" spans="1:22">
      <c r="A234" s="65">
        <f>入力シート③!I32</f>
        <v>0</v>
      </c>
      <c r="B234" s="65" t="str">
        <f t="shared" si="11"/>
        <v>0</v>
      </c>
      <c r="C234" s="65" t="str">
        <f>IFERROR(VLOOKUP(入力シート③!$B$1,所属!$B$2:$C$56,2,FALSE),"0")</f>
        <v>0</v>
      </c>
      <c r="D234" s="134"/>
      <c r="E234" s="134"/>
      <c r="F234" s="65" t="str">
        <f>入力シート③!$G32</f>
        <v/>
      </c>
      <c r="G234" s="65">
        <f>入力シート③!H32</f>
        <v>0</v>
      </c>
      <c r="H234" s="66" t="str">
        <f>IFERROR(VLOOKUP(G234,女子登録②!$P$2:$V$101,4,FALSE),"0")</f>
        <v>0</v>
      </c>
      <c r="I234" s="65">
        <f t="shared" si="12"/>
        <v>0</v>
      </c>
      <c r="J234" s="66" t="str">
        <f>IFERROR(VLOOKUP(I234,女子登録②!$P$2:$V$101,5,FALSE),"0")</f>
        <v>0</v>
      </c>
      <c r="K234" s="66" t="str">
        <f>IFERROR(VLOOKUP(G234,女子登録②!$P$2:$V$101,7,FALSE),"0")</f>
        <v>0</v>
      </c>
      <c r="L234" s="65">
        <v>2</v>
      </c>
      <c r="M234" s="65" t="str">
        <f>IFERROR(VLOOKUP(G234,女子登録②!$P$2:$V$101,3,FALSE),"0")</f>
        <v>0</v>
      </c>
      <c r="N234" s="65" t="str">
        <f>IFERROR(VLOOKUP(G234,女子登録②!$P$2:$V$101,6,FALSE),"0")</f>
        <v>0</v>
      </c>
      <c r="O234" s="134"/>
      <c r="P234" s="67" t="s">
        <v>213</v>
      </c>
      <c r="Q234" s="134"/>
      <c r="R234" s="65" t="str">
        <f>IFERROR(VLOOKUP(A234,出場種目!$C$3:$D$66,2,FALSE),"0")</f>
        <v>0</v>
      </c>
      <c r="S234" s="65">
        <f>入力シート③!J32</f>
        <v>0</v>
      </c>
      <c r="T234" s="67">
        <v>0</v>
      </c>
      <c r="U234" s="67">
        <v>2</v>
      </c>
      <c r="V234" s="65">
        <f>入力シート③!$B$1</f>
        <v>0</v>
      </c>
    </row>
    <row r="235" spans="1:22">
      <c r="A235" s="65">
        <f>入力シート③!I33</f>
        <v>0</v>
      </c>
      <c r="B235" s="65" t="str">
        <f t="shared" si="11"/>
        <v>0</v>
      </c>
      <c r="C235" s="65" t="str">
        <f>IFERROR(VLOOKUP(入力シート③!$B$1,所属!$B$2:$C$56,2,FALSE),"0")</f>
        <v>0</v>
      </c>
      <c r="D235" s="134"/>
      <c r="E235" s="134"/>
      <c r="F235" s="65" t="str">
        <f>入力シート③!$G33</f>
        <v/>
      </c>
      <c r="G235" s="65">
        <f>入力シート③!H33</f>
        <v>0</v>
      </c>
      <c r="H235" s="66" t="str">
        <f>IFERROR(VLOOKUP(G235,女子登録②!$P$2:$V$101,4,FALSE),"0")</f>
        <v>0</v>
      </c>
      <c r="I235" s="65">
        <f t="shared" si="12"/>
        <v>0</v>
      </c>
      <c r="J235" s="66" t="str">
        <f>IFERROR(VLOOKUP(I235,女子登録②!$P$2:$V$101,5,FALSE),"0")</f>
        <v>0</v>
      </c>
      <c r="K235" s="66" t="str">
        <f>IFERROR(VLOOKUP(G235,女子登録②!$P$2:$V$101,7,FALSE),"0")</f>
        <v>0</v>
      </c>
      <c r="L235" s="65">
        <v>2</v>
      </c>
      <c r="M235" s="65" t="str">
        <f>IFERROR(VLOOKUP(G235,女子登録②!$P$2:$V$101,3,FALSE),"0")</f>
        <v>0</v>
      </c>
      <c r="N235" s="65" t="str">
        <f>IFERROR(VLOOKUP(G235,女子登録②!$P$2:$V$101,6,FALSE),"0")</f>
        <v>0</v>
      </c>
      <c r="O235" s="134"/>
      <c r="P235" s="67" t="s">
        <v>213</v>
      </c>
      <c r="Q235" s="134"/>
      <c r="R235" s="65" t="str">
        <f>IFERROR(VLOOKUP(A235,出場種目!$C$3:$D$66,2,FALSE),"0")</f>
        <v>0</v>
      </c>
      <c r="S235" s="65">
        <f>入力シート③!J33</f>
        <v>0</v>
      </c>
      <c r="T235" s="67">
        <v>0</v>
      </c>
      <c r="U235" s="67">
        <v>2</v>
      </c>
      <c r="V235" s="65">
        <f>入力シート③!$B$1</f>
        <v>0</v>
      </c>
    </row>
    <row r="236" spans="1:22">
      <c r="A236" s="65">
        <f>入力シート③!I34</f>
        <v>0</v>
      </c>
      <c r="B236" s="65" t="str">
        <f t="shared" si="11"/>
        <v>0</v>
      </c>
      <c r="C236" s="65" t="str">
        <f>IFERROR(VLOOKUP(入力シート③!$B$1,所属!$B$2:$C$56,2,FALSE),"0")</f>
        <v>0</v>
      </c>
      <c r="D236" s="134"/>
      <c r="E236" s="134"/>
      <c r="F236" s="65" t="str">
        <f>入力シート③!$G34</f>
        <v/>
      </c>
      <c r="G236" s="65">
        <f>入力シート③!H34</f>
        <v>0</v>
      </c>
      <c r="H236" s="66" t="str">
        <f>IFERROR(VLOOKUP(G236,女子登録②!$P$2:$V$101,4,FALSE),"0")</f>
        <v>0</v>
      </c>
      <c r="I236" s="65">
        <f t="shared" si="12"/>
        <v>0</v>
      </c>
      <c r="J236" s="66" t="str">
        <f>IFERROR(VLOOKUP(I236,女子登録②!$P$2:$V$101,5,FALSE),"0")</f>
        <v>0</v>
      </c>
      <c r="K236" s="66" t="str">
        <f>IFERROR(VLOOKUP(G236,女子登録②!$P$2:$V$101,7,FALSE),"0")</f>
        <v>0</v>
      </c>
      <c r="L236" s="65">
        <v>2</v>
      </c>
      <c r="M236" s="65" t="str">
        <f>IFERROR(VLOOKUP(G236,女子登録②!$P$2:$V$101,3,FALSE),"0")</f>
        <v>0</v>
      </c>
      <c r="N236" s="65" t="str">
        <f>IFERROR(VLOOKUP(G236,女子登録②!$P$2:$V$101,6,FALSE),"0")</f>
        <v>0</v>
      </c>
      <c r="O236" s="134"/>
      <c r="P236" s="67" t="s">
        <v>213</v>
      </c>
      <c r="Q236" s="134"/>
      <c r="R236" s="65" t="str">
        <f>IFERROR(VLOOKUP(A236,出場種目!$C$3:$D$66,2,FALSE),"0")</f>
        <v>0</v>
      </c>
      <c r="S236" s="65">
        <f>入力シート③!J34</f>
        <v>0</v>
      </c>
      <c r="T236" s="67">
        <v>0</v>
      </c>
      <c r="U236" s="67">
        <v>2</v>
      </c>
      <c r="V236" s="65">
        <f>入力シート③!$B$1</f>
        <v>0</v>
      </c>
    </row>
    <row r="237" spans="1:22">
      <c r="A237" s="65">
        <f>入力シート③!I35</f>
        <v>0</v>
      </c>
      <c r="B237" s="65" t="str">
        <f t="shared" si="11"/>
        <v>0</v>
      </c>
      <c r="C237" s="65" t="str">
        <f>IFERROR(VLOOKUP(入力シート③!$B$1,所属!$B$2:$C$56,2,FALSE),"0")</f>
        <v>0</v>
      </c>
      <c r="D237" s="134"/>
      <c r="E237" s="134"/>
      <c r="F237" s="65" t="str">
        <f>入力シート③!$G35</f>
        <v/>
      </c>
      <c r="G237" s="65">
        <f>入力シート③!H35</f>
        <v>0</v>
      </c>
      <c r="H237" s="66" t="str">
        <f>IFERROR(VLOOKUP(G237,女子登録②!$P$2:$V$101,4,FALSE),"0")</f>
        <v>0</v>
      </c>
      <c r="I237" s="65">
        <f t="shared" si="12"/>
        <v>0</v>
      </c>
      <c r="J237" s="66" t="str">
        <f>IFERROR(VLOOKUP(I237,女子登録②!$P$2:$V$101,5,FALSE),"0")</f>
        <v>0</v>
      </c>
      <c r="K237" s="66" t="str">
        <f>IFERROR(VLOOKUP(G237,女子登録②!$P$2:$V$101,7,FALSE),"0")</f>
        <v>0</v>
      </c>
      <c r="L237" s="65">
        <v>2</v>
      </c>
      <c r="M237" s="65" t="str">
        <f>IFERROR(VLOOKUP(G237,女子登録②!$P$2:$V$101,3,FALSE),"0")</f>
        <v>0</v>
      </c>
      <c r="N237" s="65" t="str">
        <f>IFERROR(VLOOKUP(G237,女子登録②!$P$2:$V$101,6,FALSE),"0")</f>
        <v>0</v>
      </c>
      <c r="O237" s="134"/>
      <c r="P237" s="67" t="s">
        <v>213</v>
      </c>
      <c r="Q237" s="134"/>
      <c r="R237" s="65" t="str">
        <f>IFERROR(VLOOKUP(A237,出場種目!$C$3:$D$66,2,FALSE),"0")</f>
        <v>0</v>
      </c>
      <c r="S237" s="65">
        <f>入力シート③!J35</f>
        <v>0</v>
      </c>
      <c r="T237" s="67">
        <v>0</v>
      </c>
      <c r="U237" s="67">
        <v>2</v>
      </c>
      <c r="V237" s="65">
        <f>入力シート③!$B$1</f>
        <v>0</v>
      </c>
    </row>
    <row r="238" spans="1:22">
      <c r="A238" s="65">
        <f>入力シート③!I36</f>
        <v>0</v>
      </c>
      <c r="B238" s="65" t="str">
        <f t="shared" si="11"/>
        <v>0</v>
      </c>
      <c r="C238" s="65" t="str">
        <f>IFERROR(VLOOKUP(入力シート③!$B$1,所属!$B$2:$C$56,2,FALSE),"0")</f>
        <v>0</v>
      </c>
      <c r="D238" s="134"/>
      <c r="E238" s="134"/>
      <c r="F238" s="65" t="str">
        <f>入力シート③!$G36</f>
        <v/>
      </c>
      <c r="G238" s="65">
        <f>入力シート③!H36</f>
        <v>0</v>
      </c>
      <c r="H238" s="66" t="str">
        <f>IFERROR(VLOOKUP(G238,女子登録②!$P$2:$V$101,4,FALSE),"0")</f>
        <v>0</v>
      </c>
      <c r="I238" s="65">
        <f t="shared" si="12"/>
        <v>0</v>
      </c>
      <c r="J238" s="66" t="str">
        <f>IFERROR(VLOOKUP(I238,女子登録②!$P$2:$V$101,5,FALSE),"0")</f>
        <v>0</v>
      </c>
      <c r="K238" s="66" t="str">
        <f>IFERROR(VLOOKUP(G238,女子登録②!$P$2:$V$101,7,FALSE),"0")</f>
        <v>0</v>
      </c>
      <c r="L238" s="65">
        <v>2</v>
      </c>
      <c r="M238" s="65" t="str">
        <f>IFERROR(VLOOKUP(G238,女子登録②!$P$2:$V$101,3,FALSE),"0")</f>
        <v>0</v>
      </c>
      <c r="N238" s="65" t="str">
        <f>IFERROR(VLOOKUP(G238,女子登録②!$P$2:$V$101,6,FALSE),"0")</f>
        <v>0</v>
      </c>
      <c r="O238" s="134"/>
      <c r="P238" s="67" t="s">
        <v>213</v>
      </c>
      <c r="Q238" s="134"/>
      <c r="R238" s="65" t="str">
        <f>IFERROR(VLOOKUP(A238,出場種目!$C$3:$D$66,2,FALSE),"0")</f>
        <v>0</v>
      </c>
      <c r="S238" s="65">
        <f>入力シート③!J36</f>
        <v>0</v>
      </c>
      <c r="T238" s="67">
        <v>0</v>
      </c>
      <c r="U238" s="67">
        <v>2</v>
      </c>
      <c r="V238" s="65">
        <f>入力シート③!$B$1</f>
        <v>0</v>
      </c>
    </row>
    <row r="239" spans="1:22">
      <c r="A239" s="65">
        <f>入力シート③!I37</f>
        <v>0</v>
      </c>
      <c r="B239" s="65" t="str">
        <f t="shared" si="11"/>
        <v>0</v>
      </c>
      <c r="C239" s="65" t="str">
        <f>IFERROR(VLOOKUP(入力シート③!$B$1,所属!$B$2:$C$56,2,FALSE),"0")</f>
        <v>0</v>
      </c>
      <c r="D239" s="134"/>
      <c r="E239" s="134"/>
      <c r="F239" s="65" t="str">
        <f>入力シート③!$G37</f>
        <v/>
      </c>
      <c r="G239" s="65">
        <f>入力シート③!H37</f>
        <v>0</v>
      </c>
      <c r="H239" s="66" t="str">
        <f>IFERROR(VLOOKUP(G239,女子登録②!$P$2:$V$101,4,FALSE),"0")</f>
        <v>0</v>
      </c>
      <c r="I239" s="65">
        <f t="shared" si="12"/>
        <v>0</v>
      </c>
      <c r="J239" s="66" t="str">
        <f>IFERROR(VLOOKUP(I239,女子登録②!$P$2:$V$101,5,FALSE),"0")</f>
        <v>0</v>
      </c>
      <c r="K239" s="66" t="str">
        <f>IFERROR(VLOOKUP(G239,女子登録②!$P$2:$V$101,7,FALSE),"0")</f>
        <v>0</v>
      </c>
      <c r="L239" s="65">
        <v>2</v>
      </c>
      <c r="M239" s="65" t="str">
        <f>IFERROR(VLOOKUP(G239,女子登録②!$P$2:$V$101,3,FALSE),"0")</f>
        <v>0</v>
      </c>
      <c r="N239" s="65" t="str">
        <f>IFERROR(VLOOKUP(G239,女子登録②!$P$2:$V$101,6,FALSE),"0")</f>
        <v>0</v>
      </c>
      <c r="O239" s="134"/>
      <c r="P239" s="67" t="s">
        <v>213</v>
      </c>
      <c r="Q239" s="134"/>
      <c r="R239" s="65" t="str">
        <f>IFERROR(VLOOKUP(A239,出場種目!$C$3:$D$66,2,FALSE),"0")</f>
        <v>0</v>
      </c>
      <c r="S239" s="65">
        <f>入力シート③!J37</f>
        <v>0</v>
      </c>
      <c r="T239" s="67">
        <v>0</v>
      </c>
      <c r="U239" s="67">
        <v>2</v>
      </c>
      <c r="V239" s="65">
        <f>入力シート③!$B$1</f>
        <v>0</v>
      </c>
    </row>
    <row r="240" spans="1:22">
      <c r="A240" s="65">
        <f>入力シート③!I38</f>
        <v>0</v>
      </c>
      <c r="B240" s="65" t="str">
        <f t="shared" si="11"/>
        <v>0</v>
      </c>
      <c r="C240" s="65" t="str">
        <f>IFERROR(VLOOKUP(入力シート③!$B$1,所属!$B$2:$C$56,2,FALSE),"0")</f>
        <v>0</v>
      </c>
      <c r="D240" s="134"/>
      <c r="E240" s="134"/>
      <c r="F240" s="65" t="str">
        <f>入力シート③!$G38</f>
        <v/>
      </c>
      <c r="G240" s="65">
        <f>入力シート③!H38</f>
        <v>0</v>
      </c>
      <c r="H240" s="66" t="str">
        <f>IFERROR(VLOOKUP(G240,女子登録②!$P$2:$V$101,4,FALSE),"0")</f>
        <v>0</v>
      </c>
      <c r="I240" s="65">
        <f t="shared" si="12"/>
        <v>0</v>
      </c>
      <c r="J240" s="66" t="str">
        <f>IFERROR(VLOOKUP(I240,女子登録②!$P$2:$V$101,5,FALSE),"0")</f>
        <v>0</v>
      </c>
      <c r="K240" s="66" t="str">
        <f>IFERROR(VLOOKUP(G240,女子登録②!$P$2:$V$101,7,FALSE),"0")</f>
        <v>0</v>
      </c>
      <c r="L240" s="65">
        <v>2</v>
      </c>
      <c r="M240" s="65" t="str">
        <f>IFERROR(VLOOKUP(G240,女子登録②!$P$2:$V$101,3,FALSE),"0")</f>
        <v>0</v>
      </c>
      <c r="N240" s="65" t="str">
        <f>IFERROR(VLOOKUP(G240,女子登録②!$P$2:$V$101,6,FALSE),"0")</f>
        <v>0</v>
      </c>
      <c r="O240" s="134"/>
      <c r="P240" s="67" t="s">
        <v>213</v>
      </c>
      <c r="Q240" s="134"/>
      <c r="R240" s="65" t="str">
        <f>IFERROR(VLOOKUP(A240,出場種目!$C$3:$D$66,2,FALSE),"0")</f>
        <v>0</v>
      </c>
      <c r="S240" s="65">
        <f>入力シート③!J38</f>
        <v>0</v>
      </c>
      <c r="T240" s="67">
        <v>0</v>
      </c>
      <c r="U240" s="67">
        <v>2</v>
      </c>
      <c r="V240" s="65">
        <f>入力シート③!$B$1</f>
        <v>0</v>
      </c>
    </row>
    <row r="241" spans="1:22">
      <c r="A241" s="65">
        <f>入力シート③!I39</f>
        <v>0</v>
      </c>
      <c r="B241" s="65" t="str">
        <f t="shared" si="11"/>
        <v>0</v>
      </c>
      <c r="C241" s="65" t="str">
        <f>IFERROR(VLOOKUP(入力シート③!$B$1,所属!$B$2:$C$56,2,FALSE),"0")</f>
        <v>0</v>
      </c>
      <c r="D241" s="134"/>
      <c r="E241" s="134"/>
      <c r="F241" s="65" t="str">
        <f>入力シート③!$G39</f>
        <v/>
      </c>
      <c r="G241" s="65">
        <f>入力シート③!H39</f>
        <v>0</v>
      </c>
      <c r="H241" s="66" t="str">
        <f>IFERROR(VLOOKUP(G241,女子登録②!$P$2:$V$101,4,FALSE),"0")</f>
        <v>0</v>
      </c>
      <c r="I241" s="65">
        <f t="shared" si="12"/>
        <v>0</v>
      </c>
      <c r="J241" s="66" t="str">
        <f>IFERROR(VLOOKUP(I241,女子登録②!$P$2:$V$101,5,FALSE),"0")</f>
        <v>0</v>
      </c>
      <c r="K241" s="66" t="str">
        <f>IFERROR(VLOOKUP(G241,女子登録②!$P$2:$V$101,7,FALSE),"0")</f>
        <v>0</v>
      </c>
      <c r="L241" s="65">
        <v>2</v>
      </c>
      <c r="M241" s="65" t="str">
        <f>IFERROR(VLOOKUP(G241,女子登録②!$P$2:$V$101,3,FALSE),"0")</f>
        <v>0</v>
      </c>
      <c r="N241" s="65" t="str">
        <f>IFERROR(VLOOKUP(G241,女子登録②!$P$2:$V$101,6,FALSE),"0")</f>
        <v>0</v>
      </c>
      <c r="O241" s="134"/>
      <c r="P241" s="67" t="s">
        <v>213</v>
      </c>
      <c r="Q241" s="134"/>
      <c r="R241" s="65" t="str">
        <f>IFERROR(VLOOKUP(A241,出場種目!$C$3:$D$66,2,FALSE),"0")</f>
        <v>0</v>
      </c>
      <c r="S241" s="65">
        <f>入力シート③!J39</f>
        <v>0</v>
      </c>
      <c r="T241" s="67">
        <v>0</v>
      </c>
      <c r="U241" s="67">
        <v>2</v>
      </c>
      <c r="V241" s="65">
        <f>入力シート③!$B$1</f>
        <v>0</v>
      </c>
    </row>
    <row r="242" spans="1:22">
      <c r="A242" s="65">
        <f>入力シート③!I40</f>
        <v>0</v>
      </c>
      <c r="B242" s="65" t="str">
        <f t="shared" si="11"/>
        <v>0</v>
      </c>
      <c r="C242" s="65" t="str">
        <f>IFERROR(VLOOKUP(入力シート③!$B$1,所属!$B$2:$C$56,2,FALSE),"0")</f>
        <v>0</v>
      </c>
      <c r="D242" s="134"/>
      <c r="E242" s="134"/>
      <c r="F242" s="65" t="str">
        <f>入力シート③!$G40</f>
        <v/>
      </c>
      <c r="G242" s="65">
        <f>入力シート③!H40</f>
        <v>0</v>
      </c>
      <c r="H242" s="66" t="str">
        <f>IFERROR(VLOOKUP(G242,女子登録②!$P$2:$V$101,4,FALSE),"0")</f>
        <v>0</v>
      </c>
      <c r="I242" s="65">
        <f t="shared" si="12"/>
        <v>0</v>
      </c>
      <c r="J242" s="66" t="str">
        <f>IFERROR(VLOOKUP(I242,女子登録②!$P$2:$V$101,5,FALSE),"0")</f>
        <v>0</v>
      </c>
      <c r="K242" s="66" t="str">
        <f>IFERROR(VLOOKUP(G242,女子登録②!$P$2:$V$101,7,FALSE),"0")</f>
        <v>0</v>
      </c>
      <c r="L242" s="65">
        <v>2</v>
      </c>
      <c r="M242" s="65" t="str">
        <f>IFERROR(VLOOKUP(G242,女子登録②!$P$2:$V$101,3,FALSE),"0")</f>
        <v>0</v>
      </c>
      <c r="N242" s="65" t="str">
        <f>IFERROR(VLOOKUP(G242,女子登録②!$P$2:$V$101,6,FALSE),"0")</f>
        <v>0</v>
      </c>
      <c r="O242" s="134"/>
      <c r="P242" s="67" t="s">
        <v>213</v>
      </c>
      <c r="Q242" s="134"/>
      <c r="R242" s="65" t="str">
        <f>IFERROR(VLOOKUP(A242,出場種目!$C$3:$D$66,2,FALSE),"0")</f>
        <v>0</v>
      </c>
      <c r="S242" s="65">
        <f>入力シート③!J40</f>
        <v>0</v>
      </c>
      <c r="T242" s="67">
        <v>0</v>
      </c>
      <c r="U242" s="67">
        <v>2</v>
      </c>
      <c r="V242" s="65">
        <f>入力シート③!$B$1</f>
        <v>0</v>
      </c>
    </row>
    <row r="243" spans="1:22">
      <c r="A243" s="65">
        <f>入力シート③!I41</f>
        <v>0</v>
      </c>
      <c r="B243" s="65" t="str">
        <f t="shared" si="11"/>
        <v>0</v>
      </c>
      <c r="C243" s="65" t="str">
        <f>IFERROR(VLOOKUP(入力シート③!$B$1,所属!$B$2:$C$56,2,FALSE),"0")</f>
        <v>0</v>
      </c>
      <c r="D243" s="134"/>
      <c r="E243" s="134"/>
      <c r="F243" s="65" t="str">
        <f>入力シート③!$G41</f>
        <v/>
      </c>
      <c r="G243" s="65">
        <f>入力シート③!H41</f>
        <v>0</v>
      </c>
      <c r="H243" s="66" t="str">
        <f>IFERROR(VLOOKUP(G243,女子登録②!$P$2:$V$101,4,FALSE),"0")</f>
        <v>0</v>
      </c>
      <c r="I243" s="65">
        <f t="shared" si="12"/>
        <v>0</v>
      </c>
      <c r="J243" s="66" t="str">
        <f>IFERROR(VLOOKUP(I243,女子登録②!$P$2:$V$101,5,FALSE),"0")</f>
        <v>0</v>
      </c>
      <c r="K243" s="66" t="str">
        <f>IFERROR(VLOOKUP(G243,女子登録②!$P$2:$V$101,7,FALSE),"0")</f>
        <v>0</v>
      </c>
      <c r="L243" s="65">
        <v>2</v>
      </c>
      <c r="M243" s="65" t="str">
        <f>IFERROR(VLOOKUP(G243,女子登録②!$P$2:$V$101,3,FALSE),"0")</f>
        <v>0</v>
      </c>
      <c r="N243" s="65" t="str">
        <f>IFERROR(VLOOKUP(G243,女子登録②!$P$2:$V$101,6,FALSE),"0")</f>
        <v>0</v>
      </c>
      <c r="O243" s="134"/>
      <c r="P243" s="67" t="s">
        <v>213</v>
      </c>
      <c r="Q243" s="134"/>
      <c r="R243" s="65" t="str">
        <f>IFERROR(VLOOKUP(A243,出場種目!$C$3:$D$66,2,FALSE),"0")</f>
        <v>0</v>
      </c>
      <c r="S243" s="65">
        <f>入力シート③!J41</f>
        <v>0</v>
      </c>
      <c r="T243" s="67">
        <v>0</v>
      </c>
      <c r="U243" s="67">
        <v>2</v>
      </c>
      <c r="V243" s="65">
        <f>入力シート③!$B$1</f>
        <v>0</v>
      </c>
    </row>
    <row r="244" spans="1:22">
      <c r="A244" s="65">
        <f>入力シート③!I42</f>
        <v>0</v>
      </c>
      <c r="B244" s="65" t="str">
        <f t="shared" si="11"/>
        <v>0</v>
      </c>
      <c r="C244" s="65" t="str">
        <f>IFERROR(VLOOKUP(入力シート③!$B$1,所属!$B$2:$C$56,2,FALSE),"0")</f>
        <v>0</v>
      </c>
      <c r="D244" s="134"/>
      <c r="E244" s="134"/>
      <c r="F244" s="65" t="str">
        <f>入力シート③!$G42</f>
        <v/>
      </c>
      <c r="G244" s="65">
        <f>入力シート③!H42</f>
        <v>0</v>
      </c>
      <c r="H244" s="66" t="str">
        <f>IFERROR(VLOOKUP(G244,女子登録②!$P$2:$V$101,4,FALSE),"0")</f>
        <v>0</v>
      </c>
      <c r="I244" s="65">
        <f t="shared" si="12"/>
        <v>0</v>
      </c>
      <c r="J244" s="66" t="str">
        <f>IFERROR(VLOOKUP(I244,女子登録②!$P$2:$V$101,5,FALSE),"0")</f>
        <v>0</v>
      </c>
      <c r="K244" s="66" t="str">
        <f>IFERROR(VLOOKUP(G244,女子登録②!$P$2:$V$101,7,FALSE),"0")</f>
        <v>0</v>
      </c>
      <c r="L244" s="65">
        <v>2</v>
      </c>
      <c r="M244" s="65" t="str">
        <f>IFERROR(VLOOKUP(G244,女子登録②!$P$2:$V$101,3,FALSE),"0")</f>
        <v>0</v>
      </c>
      <c r="N244" s="65" t="str">
        <f>IFERROR(VLOOKUP(G244,女子登録②!$P$2:$V$101,6,FALSE),"0")</f>
        <v>0</v>
      </c>
      <c r="O244" s="134"/>
      <c r="P244" s="67" t="s">
        <v>213</v>
      </c>
      <c r="Q244" s="134"/>
      <c r="R244" s="65" t="str">
        <f>IFERROR(VLOOKUP(A244,出場種目!$C$3:$D$66,2,FALSE),"0")</f>
        <v>0</v>
      </c>
      <c r="S244" s="65">
        <f>入力シート③!J42</f>
        <v>0</v>
      </c>
      <c r="T244" s="67">
        <v>0</v>
      </c>
      <c r="U244" s="67">
        <v>2</v>
      </c>
      <c r="V244" s="65">
        <f>入力シート③!$B$1</f>
        <v>0</v>
      </c>
    </row>
    <row r="245" spans="1:22">
      <c r="A245" s="65">
        <f>入力シート③!I43</f>
        <v>0</v>
      </c>
      <c r="B245" s="65" t="str">
        <f t="shared" si="11"/>
        <v>0</v>
      </c>
      <c r="C245" s="65" t="str">
        <f>IFERROR(VLOOKUP(入力シート③!$B$1,所属!$B$2:$C$56,2,FALSE),"0")</f>
        <v>0</v>
      </c>
      <c r="D245" s="134"/>
      <c r="E245" s="134"/>
      <c r="F245" s="65" t="str">
        <f>入力シート③!$G43</f>
        <v/>
      </c>
      <c r="G245" s="65">
        <f>入力シート③!H43</f>
        <v>0</v>
      </c>
      <c r="H245" s="66" t="str">
        <f>IFERROR(VLOOKUP(G245,女子登録②!$P$2:$V$101,4,FALSE),"0")</f>
        <v>0</v>
      </c>
      <c r="I245" s="65">
        <f t="shared" si="12"/>
        <v>0</v>
      </c>
      <c r="J245" s="66" t="str">
        <f>IFERROR(VLOOKUP(I245,女子登録②!$P$2:$V$101,5,FALSE),"0")</f>
        <v>0</v>
      </c>
      <c r="K245" s="66" t="str">
        <f>IFERROR(VLOOKUP(G245,女子登録②!$P$2:$V$101,7,FALSE),"0")</f>
        <v>0</v>
      </c>
      <c r="L245" s="65">
        <v>2</v>
      </c>
      <c r="M245" s="65" t="str">
        <f>IFERROR(VLOOKUP(G245,女子登録②!$P$2:$V$101,3,FALSE),"0")</f>
        <v>0</v>
      </c>
      <c r="N245" s="65" t="str">
        <f>IFERROR(VLOOKUP(G245,女子登録②!$P$2:$V$101,6,FALSE),"0")</f>
        <v>0</v>
      </c>
      <c r="O245" s="134"/>
      <c r="P245" s="67" t="s">
        <v>213</v>
      </c>
      <c r="Q245" s="134"/>
      <c r="R245" s="65" t="str">
        <f>IFERROR(VLOOKUP(A245,出場種目!$C$3:$D$66,2,FALSE),"0")</f>
        <v>0</v>
      </c>
      <c r="S245" s="65">
        <f>入力シート③!J43</f>
        <v>0</v>
      </c>
      <c r="T245" s="67">
        <v>0</v>
      </c>
      <c r="U245" s="67">
        <v>2</v>
      </c>
      <c r="V245" s="65">
        <f>入力シート③!$B$1</f>
        <v>0</v>
      </c>
    </row>
    <row r="246" spans="1:22">
      <c r="A246" s="65">
        <f>入力シート③!I44</f>
        <v>0</v>
      </c>
      <c r="B246" s="65" t="str">
        <f t="shared" si="11"/>
        <v>0</v>
      </c>
      <c r="C246" s="65" t="str">
        <f>IFERROR(VLOOKUP(入力シート③!$B$1,所属!$B$2:$C$56,2,FALSE),"0")</f>
        <v>0</v>
      </c>
      <c r="D246" s="134"/>
      <c r="E246" s="134"/>
      <c r="F246" s="65" t="str">
        <f>入力シート③!$G44</f>
        <v/>
      </c>
      <c r="G246" s="65">
        <f>入力シート③!H44</f>
        <v>0</v>
      </c>
      <c r="H246" s="66" t="str">
        <f>IFERROR(VLOOKUP(G246,女子登録②!$P$2:$V$101,4,FALSE),"0")</f>
        <v>0</v>
      </c>
      <c r="I246" s="65">
        <f t="shared" si="12"/>
        <v>0</v>
      </c>
      <c r="J246" s="66" t="str">
        <f>IFERROR(VLOOKUP(I246,女子登録②!$P$2:$V$101,5,FALSE),"0")</f>
        <v>0</v>
      </c>
      <c r="K246" s="66" t="str">
        <f>IFERROR(VLOOKUP(G246,女子登録②!$P$2:$V$101,7,FALSE),"0")</f>
        <v>0</v>
      </c>
      <c r="L246" s="65">
        <v>2</v>
      </c>
      <c r="M246" s="65" t="str">
        <f>IFERROR(VLOOKUP(G246,女子登録②!$P$2:$V$101,3,FALSE),"0")</f>
        <v>0</v>
      </c>
      <c r="N246" s="65" t="str">
        <f>IFERROR(VLOOKUP(G246,女子登録②!$P$2:$V$101,6,FALSE),"0")</f>
        <v>0</v>
      </c>
      <c r="O246" s="134"/>
      <c r="P246" s="67" t="s">
        <v>213</v>
      </c>
      <c r="Q246" s="134"/>
      <c r="R246" s="65" t="str">
        <f>IFERROR(VLOOKUP(A246,出場種目!$C$3:$D$66,2,FALSE),"0")</f>
        <v>0</v>
      </c>
      <c r="S246" s="65">
        <f>入力シート③!J44</f>
        <v>0</v>
      </c>
      <c r="T246" s="67">
        <v>0</v>
      </c>
      <c r="U246" s="67">
        <v>2</v>
      </c>
      <c r="V246" s="65">
        <f>入力シート③!$B$1</f>
        <v>0</v>
      </c>
    </row>
    <row r="247" spans="1:22">
      <c r="A247" s="65">
        <f>入力シート③!I45</f>
        <v>0</v>
      </c>
      <c r="B247" s="65" t="str">
        <f t="shared" si="11"/>
        <v>0</v>
      </c>
      <c r="C247" s="65" t="str">
        <f>IFERROR(VLOOKUP(入力シート③!$B$1,所属!$B$2:$C$56,2,FALSE),"0")</f>
        <v>0</v>
      </c>
      <c r="D247" s="134"/>
      <c r="E247" s="134"/>
      <c r="F247" s="65" t="str">
        <f>入力シート③!$G45</f>
        <v/>
      </c>
      <c r="G247" s="65">
        <f>入力シート③!H45</f>
        <v>0</v>
      </c>
      <c r="H247" s="66" t="str">
        <f>IFERROR(VLOOKUP(G247,女子登録②!$P$2:$V$101,4,FALSE),"0")</f>
        <v>0</v>
      </c>
      <c r="I247" s="65">
        <f t="shared" si="12"/>
        <v>0</v>
      </c>
      <c r="J247" s="66" t="str">
        <f>IFERROR(VLOOKUP(I247,女子登録②!$P$2:$V$101,5,FALSE),"0")</f>
        <v>0</v>
      </c>
      <c r="K247" s="66" t="str">
        <f>IFERROR(VLOOKUP(G247,女子登録②!$P$2:$V$101,7,FALSE),"0")</f>
        <v>0</v>
      </c>
      <c r="L247" s="65">
        <v>2</v>
      </c>
      <c r="M247" s="65" t="str">
        <f>IFERROR(VLOOKUP(G247,女子登録②!$P$2:$V$101,3,FALSE),"0")</f>
        <v>0</v>
      </c>
      <c r="N247" s="65" t="str">
        <f>IFERROR(VLOOKUP(G247,女子登録②!$P$2:$V$101,6,FALSE),"0")</f>
        <v>0</v>
      </c>
      <c r="O247" s="134"/>
      <c r="P247" s="67" t="s">
        <v>213</v>
      </c>
      <c r="Q247" s="134"/>
      <c r="R247" s="65" t="str">
        <f>IFERROR(VLOOKUP(A247,出場種目!$C$3:$D$66,2,FALSE),"0")</f>
        <v>0</v>
      </c>
      <c r="S247" s="65">
        <f>入力シート③!J45</f>
        <v>0</v>
      </c>
      <c r="T247" s="67">
        <v>0</v>
      </c>
      <c r="U247" s="67">
        <v>2</v>
      </c>
      <c r="V247" s="65">
        <f>入力シート③!$B$1</f>
        <v>0</v>
      </c>
    </row>
    <row r="248" spans="1:22">
      <c r="A248" s="65">
        <f>入力シート③!I46</f>
        <v>0</v>
      </c>
      <c r="B248" s="65" t="str">
        <f t="shared" si="11"/>
        <v>0</v>
      </c>
      <c r="C248" s="65" t="str">
        <f>IFERROR(VLOOKUP(入力シート③!$B$1,所属!$B$2:$C$56,2,FALSE),"0")</f>
        <v>0</v>
      </c>
      <c r="D248" s="134"/>
      <c r="E248" s="134"/>
      <c r="F248" s="65" t="str">
        <f>入力シート③!$G46</f>
        <v/>
      </c>
      <c r="G248" s="65">
        <f>入力シート③!H46</f>
        <v>0</v>
      </c>
      <c r="H248" s="66" t="str">
        <f>IFERROR(VLOOKUP(G248,女子登録②!$P$2:$V$101,4,FALSE),"0")</f>
        <v>0</v>
      </c>
      <c r="I248" s="65">
        <f t="shared" si="12"/>
        <v>0</v>
      </c>
      <c r="J248" s="66" t="str">
        <f>IFERROR(VLOOKUP(I248,女子登録②!$P$2:$V$101,5,FALSE),"0")</f>
        <v>0</v>
      </c>
      <c r="K248" s="66" t="str">
        <f>IFERROR(VLOOKUP(G248,女子登録②!$P$2:$V$101,7,FALSE),"0")</f>
        <v>0</v>
      </c>
      <c r="L248" s="65">
        <v>2</v>
      </c>
      <c r="M248" s="65" t="str">
        <f>IFERROR(VLOOKUP(G248,女子登録②!$P$2:$V$101,3,FALSE),"0")</f>
        <v>0</v>
      </c>
      <c r="N248" s="65" t="str">
        <f>IFERROR(VLOOKUP(G248,女子登録②!$P$2:$V$101,6,FALSE),"0")</f>
        <v>0</v>
      </c>
      <c r="O248" s="134"/>
      <c r="P248" s="67" t="s">
        <v>213</v>
      </c>
      <c r="Q248" s="134"/>
      <c r="R248" s="65" t="str">
        <f>IFERROR(VLOOKUP(A248,出場種目!$C$3:$D$66,2,FALSE),"0")</f>
        <v>0</v>
      </c>
      <c r="S248" s="65">
        <f>入力シート③!J46</f>
        <v>0</v>
      </c>
      <c r="T248" s="67">
        <v>0</v>
      </c>
      <c r="U248" s="67">
        <v>2</v>
      </c>
      <c r="V248" s="65">
        <f>入力シート③!$B$1</f>
        <v>0</v>
      </c>
    </row>
    <row r="249" spans="1:22">
      <c r="A249" s="65">
        <f>入力シート③!I47</f>
        <v>0</v>
      </c>
      <c r="B249" s="65" t="str">
        <f t="shared" si="11"/>
        <v>0</v>
      </c>
      <c r="C249" s="65" t="str">
        <f>IFERROR(VLOOKUP(入力シート③!$B$1,所属!$B$2:$C$56,2,FALSE),"0")</f>
        <v>0</v>
      </c>
      <c r="D249" s="134"/>
      <c r="E249" s="134"/>
      <c r="F249" s="65" t="str">
        <f>入力シート③!$G47</f>
        <v/>
      </c>
      <c r="G249" s="65">
        <f>入力シート③!H47</f>
        <v>0</v>
      </c>
      <c r="H249" s="66" t="str">
        <f>IFERROR(VLOOKUP(G249,女子登録②!$P$2:$V$101,4,FALSE),"0")</f>
        <v>0</v>
      </c>
      <c r="I249" s="65">
        <f t="shared" si="12"/>
        <v>0</v>
      </c>
      <c r="J249" s="66" t="str">
        <f>IFERROR(VLOOKUP(I249,女子登録②!$P$2:$V$101,5,FALSE),"0")</f>
        <v>0</v>
      </c>
      <c r="K249" s="66" t="str">
        <f>IFERROR(VLOOKUP(G249,女子登録②!$P$2:$V$101,7,FALSE),"0")</f>
        <v>0</v>
      </c>
      <c r="L249" s="65">
        <v>2</v>
      </c>
      <c r="M249" s="65" t="str">
        <f>IFERROR(VLOOKUP(G249,女子登録②!$P$2:$V$101,3,FALSE),"0")</f>
        <v>0</v>
      </c>
      <c r="N249" s="65" t="str">
        <f>IFERROR(VLOOKUP(G249,女子登録②!$P$2:$V$101,6,FALSE),"0")</f>
        <v>0</v>
      </c>
      <c r="O249" s="134"/>
      <c r="P249" s="67" t="s">
        <v>213</v>
      </c>
      <c r="Q249" s="134"/>
      <c r="R249" s="65" t="str">
        <f>IFERROR(VLOOKUP(A249,出場種目!$C$3:$D$66,2,FALSE),"0")</f>
        <v>0</v>
      </c>
      <c r="S249" s="65">
        <f>入力シート③!J47</f>
        <v>0</v>
      </c>
      <c r="T249" s="67">
        <v>0</v>
      </c>
      <c r="U249" s="67">
        <v>2</v>
      </c>
      <c r="V249" s="65">
        <f>入力シート③!$B$1</f>
        <v>0</v>
      </c>
    </row>
    <row r="250" spans="1:22">
      <c r="A250" s="65">
        <f>入力シート③!I48</f>
        <v>0</v>
      </c>
      <c r="B250" s="65" t="str">
        <f t="shared" si="11"/>
        <v>0</v>
      </c>
      <c r="C250" s="65" t="str">
        <f>IFERROR(VLOOKUP(入力シート③!$B$1,所属!$B$2:$C$56,2,FALSE),"0")</f>
        <v>0</v>
      </c>
      <c r="D250" s="134"/>
      <c r="E250" s="134"/>
      <c r="F250" s="65" t="str">
        <f>入力シート③!$G48</f>
        <v/>
      </c>
      <c r="G250" s="65">
        <f>入力シート③!H48</f>
        <v>0</v>
      </c>
      <c r="H250" s="66" t="str">
        <f>IFERROR(VLOOKUP(G250,女子登録②!$P$2:$V$101,4,FALSE),"0")</f>
        <v>0</v>
      </c>
      <c r="I250" s="65">
        <f t="shared" si="12"/>
        <v>0</v>
      </c>
      <c r="J250" s="66" t="str">
        <f>IFERROR(VLOOKUP(I250,女子登録②!$P$2:$V$101,5,FALSE),"0")</f>
        <v>0</v>
      </c>
      <c r="K250" s="66" t="str">
        <f>IFERROR(VLOOKUP(G250,女子登録②!$P$2:$V$101,7,FALSE),"0")</f>
        <v>0</v>
      </c>
      <c r="L250" s="65">
        <v>2</v>
      </c>
      <c r="M250" s="65" t="str">
        <f>IFERROR(VLOOKUP(G250,女子登録②!$P$2:$V$101,3,FALSE),"0")</f>
        <v>0</v>
      </c>
      <c r="N250" s="65" t="str">
        <f>IFERROR(VLOOKUP(G250,女子登録②!$P$2:$V$101,6,FALSE),"0")</f>
        <v>0</v>
      </c>
      <c r="O250" s="134"/>
      <c r="P250" s="67" t="s">
        <v>213</v>
      </c>
      <c r="Q250" s="134"/>
      <c r="R250" s="65" t="str">
        <f>IFERROR(VLOOKUP(A250,出場種目!$C$3:$D$66,2,FALSE),"0")</f>
        <v>0</v>
      </c>
      <c r="S250" s="65">
        <f>入力シート③!J48</f>
        <v>0</v>
      </c>
      <c r="T250" s="67">
        <v>0</v>
      </c>
      <c r="U250" s="67">
        <v>2</v>
      </c>
      <c r="V250" s="65">
        <f>入力シート③!$B$1</f>
        <v>0</v>
      </c>
    </row>
    <row r="251" spans="1:22">
      <c r="A251" s="65">
        <f>入力シート③!I49</f>
        <v>0</v>
      </c>
      <c r="B251" s="65" t="str">
        <f t="shared" si="11"/>
        <v>0</v>
      </c>
      <c r="C251" s="65" t="str">
        <f>IFERROR(VLOOKUP(入力シート③!$B$1,所属!$B$2:$C$56,2,FALSE),"0")</f>
        <v>0</v>
      </c>
      <c r="D251" s="134"/>
      <c r="E251" s="134"/>
      <c r="F251" s="65" t="str">
        <f>入力シート③!$G49</f>
        <v/>
      </c>
      <c r="G251" s="65">
        <f>入力シート③!H49</f>
        <v>0</v>
      </c>
      <c r="H251" s="66" t="str">
        <f>IFERROR(VLOOKUP(G251,女子登録②!$P$2:$V$101,4,FALSE),"0")</f>
        <v>0</v>
      </c>
      <c r="I251" s="65">
        <f t="shared" si="12"/>
        <v>0</v>
      </c>
      <c r="J251" s="66" t="str">
        <f>IFERROR(VLOOKUP(I251,女子登録②!$P$2:$V$101,5,FALSE),"0")</f>
        <v>0</v>
      </c>
      <c r="K251" s="66" t="str">
        <f>IFERROR(VLOOKUP(G251,女子登録②!$P$2:$V$101,7,FALSE),"0")</f>
        <v>0</v>
      </c>
      <c r="L251" s="65">
        <v>2</v>
      </c>
      <c r="M251" s="65" t="str">
        <f>IFERROR(VLOOKUP(G251,女子登録②!$P$2:$V$101,3,FALSE),"0")</f>
        <v>0</v>
      </c>
      <c r="N251" s="65" t="str">
        <f>IFERROR(VLOOKUP(G251,女子登録②!$P$2:$V$101,6,FALSE),"0")</f>
        <v>0</v>
      </c>
      <c r="O251" s="134"/>
      <c r="P251" s="67" t="s">
        <v>213</v>
      </c>
      <c r="Q251" s="134"/>
      <c r="R251" s="65" t="str">
        <f>IFERROR(VLOOKUP(A251,出場種目!$C$3:$D$66,2,FALSE),"0")</f>
        <v>0</v>
      </c>
      <c r="S251" s="65">
        <f>入力シート③!J49</f>
        <v>0</v>
      </c>
      <c r="T251" s="67">
        <v>0</v>
      </c>
      <c r="U251" s="67">
        <v>2</v>
      </c>
      <c r="V251" s="65">
        <f>入力シート③!$B$1</f>
        <v>0</v>
      </c>
    </row>
    <row r="252" spans="1:22">
      <c r="A252" s="65">
        <f>入力シート③!I50</f>
        <v>0</v>
      </c>
      <c r="B252" s="65" t="str">
        <f t="shared" si="11"/>
        <v>0</v>
      </c>
      <c r="C252" s="65" t="str">
        <f>IFERROR(VLOOKUP(入力シート③!$B$1,所属!$B$2:$C$56,2,FALSE),"0")</f>
        <v>0</v>
      </c>
      <c r="D252" s="134"/>
      <c r="E252" s="134"/>
      <c r="F252" s="65" t="str">
        <f>入力シート③!$G50</f>
        <v/>
      </c>
      <c r="G252" s="65">
        <f>入力シート③!H50</f>
        <v>0</v>
      </c>
      <c r="H252" s="66" t="str">
        <f>IFERROR(VLOOKUP(G252,女子登録②!$P$2:$V$101,4,FALSE),"0")</f>
        <v>0</v>
      </c>
      <c r="I252" s="65">
        <f t="shared" si="12"/>
        <v>0</v>
      </c>
      <c r="J252" s="66" t="str">
        <f>IFERROR(VLOOKUP(I252,女子登録②!$P$2:$V$101,5,FALSE),"0")</f>
        <v>0</v>
      </c>
      <c r="K252" s="66" t="str">
        <f>IFERROR(VLOOKUP(G252,女子登録②!$P$2:$V$101,7,FALSE),"0")</f>
        <v>0</v>
      </c>
      <c r="L252" s="65">
        <v>2</v>
      </c>
      <c r="M252" s="65" t="str">
        <f>IFERROR(VLOOKUP(G252,女子登録②!$P$2:$V$101,3,FALSE),"0")</f>
        <v>0</v>
      </c>
      <c r="N252" s="65" t="str">
        <f>IFERROR(VLOOKUP(G252,女子登録②!$P$2:$V$101,6,FALSE),"0")</f>
        <v>0</v>
      </c>
      <c r="O252" s="134"/>
      <c r="P252" s="67" t="s">
        <v>213</v>
      </c>
      <c r="Q252" s="134"/>
      <c r="R252" s="65" t="str">
        <f>IFERROR(VLOOKUP(A252,出場種目!$C$3:$D$66,2,FALSE),"0")</f>
        <v>0</v>
      </c>
      <c r="S252" s="65">
        <f>入力シート③!J50</f>
        <v>0</v>
      </c>
      <c r="T252" s="67">
        <v>0</v>
      </c>
      <c r="U252" s="67">
        <v>2</v>
      </c>
      <c r="V252" s="65">
        <f>入力シート③!$B$1</f>
        <v>0</v>
      </c>
    </row>
    <row r="253" spans="1:22">
      <c r="A253" s="65">
        <f>入力シート③!I51</f>
        <v>0</v>
      </c>
      <c r="B253" s="65" t="str">
        <f t="shared" si="11"/>
        <v>0</v>
      </c>
      <c r="C253" s="65" t="str">
        <f>IFERROR(VLOOKUP(入力シート③!$B$1,所属!$B$2:$C$56,2,FALSE),"0")</f>
        <v>0</v>
      </c>
      <c r="D253" s="134"/>
      <c r="E253" s="134"/>
      <c r="F253" s="65" t="str">
        <f>入力シート③!$G51</f>
        <v/>
      </c>
      <c r="G253" s="65">
        <f>入力シート③!H51</f>
        <v>0</v>
      </c>
      <c r="H253" s="66" t="str">
        <f>IFERROR(VLOOKUP(G253,女子登録②!$P$2:$V$101,4,FALSE),"0")</f>
        <v>0</v>
      </c>
      <c r="I253" s="65">
        <f t="shared" si="12"/>
        <v>0</v>
      </c>
      <c r="J253" s="66" t="str">
        <f>IFERROR(VLOOKUP(I253,女子登録②!$P$2:$V$101,5,FALSE),"0")</f>
        <v>0</v>
      </c>
      <c r="K253" s="66" t="str">
        <f>IFERROR(VLOOKUP(G253,女子登録②!$P$2:$V$101,7,FALSE),"0")</f>
        <v>0</v>
      </c>
      <c r="L253" s="65">
        <v>2</v>
      </c>
      <c r="M253" s="65" t="str">
        <f>IFERROR(VLOOKUP(G253,女子登録②!$P$2:$V$101,3,FALSE),"0")</f>
        <v>0</v>
      </c>
      <c r="N253" s="65" t="str">
        <f>IFERROR(VLOOKUP(G253,女子登録②!$P$2:$V$101,6,FALSE),"0")</f>
        <v>0</v>
      </c>
      <c r="O253" s="134"/>
      <c r="P253" s="67" t="s">
        <v>213</v>
      </c>
      <c r="Q253" s="134"/>
      <c r="R253" s="65" t="str">
        <f>IFERROR(VLOOKUP(A253,出場種目!$C$3:$D$66,2,FALSE),"0")</f>
        <v>0</v>
      </c>
      <c r="S253" s="65">
        <f>入力シート③!J51</f>
        <v>0</v>
      </c>
      <c r="T253" s="67">
        <v>0</v>
      </c>
      <c r="U253" s="67">
        <v>2</v>
      </c>
      <c r="V253" s="65">
        <f>入力シート③!$B$1</f>
        <v>0</v>
      </c>
    </row>
    <row r="254" spans="1:22">
      <c r="A254" s="65">
        <f>入力シート③!I52</f>
        <v>0</v>
      </c>
      <c r="B254" s="65" t="str">
        <f t="shared" si="11"/>
        <v>0</v>
      </c>
      <c r="C254" s="65" t="str">
        <f>IFERROR(VLOOKUP(入力シート③!$B$1,所属!$B$2:$C$56,2,FALSE),"0")</f>
        <v>0</v>
      </c>
      <c r="D254" s="134"/>
      <c r="E254" s="134"/>
      <c r="F254" s="65" t="str">
        <f>入力シート③!$G52</f>
        <v/>
      </c>
      <c r="G254" s="65">
        <f>入力シート③!H52</f>
        <v>0</v>
      </c>
      <c r="H254" s="66" t="str">
        <f>IFERROR(VLOOKUP(G254,女子登録②!$P$2:$V$101,4,FALSE),"0")</f>
        <v>0</v>
      </c>
      <c r="I254" s="65">
        <f t="shared" si="12"/>
        <v>0</v>
      </c>
      <c r="J254" s="66" t="str">
        <f>IFERROR(VLOOKUP(I254,女子登録②!$P$2:$V$101,5,FALSE),"0")</f>
        <v>0</v>
      </c>
      <c r="K254" s="66" t="str">
        <f>IFERROR(VLOOKUP(G254,女子登録②!$P$2:$V$101,7,FALSE),"0")</f>
        <v>0</v>
      </c>
      <c r="L254" s="65">
        <v>2</v>
      </c>
      <c r="M254" s="65" t="str">
        <f>IFERROR(VLOOKUP(G254,女子登録②!$P$2:$V$101,3,FALSE),"0")</f>
        <v>0</v>
      </c>
      <c r="N254" s="65" t="str">
        <f>IFERROR(VLOOKUP(G254,女子登録②!$P$2:$V$101,6,FALSE),"0")</f>
        <v>0</v>
      </c>
      <c r="O254" s="134"/>
      <c r="P254" s="67" t="s">
        <v>213</v>
      </c>
      <c r="Q254" s="134"/>
      <c r="R254" s="65" t="str">
        <f>IFERROR(VLOOKUP(A254,出場種目!$C$3:$D$66,2,FALSE),"0")</f>
        <v>0</v>
      </c>
      <c r="S254" s="65">
        <f>入力シート③!J52</f>
        <v>0</v>
      </c>
      <c r="T254" s="67">
        <v>0</v>
      </c>
      <c r="U254" s="67">
        <v>2</v>
      </c>
      <c r="V254" s="65">
        <f>入力シート③!$B$1</f>
        <v>0</v>
      </c>
    </row>
    <row r="255" spans="1:22">
      <c r="A255" s="65">
        <f>入力シート③!I53</f>
        <v>0</v>
      </c>
      <c r="B255" s="65" t="str">
        <f t="shared" si="11"/>
        <v>0</v>
      </c>
      <c r="C255" s="65" t="str">
        <f>IFERROR(VLOOKUP(入力シート③!$B$1,所属!$B$2:$C$56,2,FALSE),"0")</f>
        <v>0</v>
      </c>
      <c r="D255" s="134"/>
      <c r="E255" s="134"/>
      <c r="F255" s="65" t="str">
        <f>入力シート③!$G53</f>
        <v/>
      </c>
      <c r="G255" s="65">
        <f>入力シート③!H53</f>
        <v>0</v>
      </c>
      <c r="H255" s="66" t="str">
        <f>IFERROR(VLOOKUP(G255,女子登録②!$P$2:$V$101,4,FALSE),"0")</f>
        <v>0</v>
      </c>
      <c r="I255" s="65">
        <f t="shared" si="12"/>
        <v>0</v>
      </c>
      <c r="J255" s="66" t="str">
        <f>IFERROR(VLOOKUP(I255,女子登録②!$P$2:$V$101,5,FALSE),"0")</f>
        <v>0</v>
      </c>
      <c r="K255" s="66" t="str">
        <f>IFERROR(VLOOKUP(G255,女子登録②!$P$2:$V$101,7,FALSE),"0")</f>
        <v>0</v>
      </c>
      <c r="L255" s="65">
        <v>2</v>
      </c>
      <c r="M255" s="65" t="str">
        <f>IFERROR(VLOOKUP(G255,女子登録②!$P$2:$V$101,3,FALSE),"0")</f>
        <v>0</v>
      </c>
      <c r="N255" s="65" t="str">
        <f>IFERROR(VLOOKUP(G255,女子登録②!$P$2:$V$101,6,FALSE),"0")</f>
        <v>0</v>
      </c>
      <c r="O255" s="134"/>
      <c r="P255" s="67" t="s">
        <v>213</v>
      </c>
      <c r="Q255" s="134"/>
      <c r="R255" s="65" t="str">
        <f>IFERROR(VLOOKUP(A255,出場種目!$C$3:$D$66,2,FALSE),"0")</f>
        <v>0</v>
      </c>
      <c r="S255" s="65">
        <f>入力シート③!J53</f>
        <v>0</v>
      </c>
      <c r="T255" s="67">
        <v>0</v>
      </c>
      <c r="U255" s="67">
        <v>2</v>
      </c>
      <c r="V255" s="65">
        <f>入力シート③!$B$1</f>
        <v>0</v>
      </c>
    </row>
    <row r="256" spans="1:22">
      <c r="A256" s="65">
        <f>入力シート③!I54</f>
        <v>0</v>
      </c>
      <c r="B256" s="65" t="str">
        <f t="shared" si="11"/>
        <v>0</v>
      </c>
      <c r="C256" s="65" t="str">
        <f>IFERROR(VLOOKUP(入力シート③!$B$1,所属!$B$2:$C$56,2,FALSE),"0")</f>
        <v>0</v>
      </c>
      <c r="D256" s="134"/>
      <c r="E256" s="134"/>
      <c r="F256" s="65" t="str">
        <f>入力シート③!$G54</f>
        <v/>
      </c>
      <c r="G256" s="65">
        <f>入力シート③!H54</f>
        <v>0</v>
      </c>
      <c r="H256" s="66" t="str">
        <f>IFERROR(VLOOKUP(G256,女子登録②!$P$2:$V$101,4,FALSE),"0")</f>
        <v>0</v>
      </c>
      <c r="I256" s="65">
        <f t="shared" si="12"/>
        <v>0</v>
      </c>
      <c r="J256" s="66" t="str">
        <f>IFERROR(VLOOKUP(I256,女子登録②!$P$2:$V$101,5,FALSE),"0")</f>
        <v>0</v>
      </c>
      <c r="K256" s="66" t="str">
        <f>IFERROR(VLOOKUP(G256,女子登録②!$P$2:$V$101,7,FALSE),"0")</f>
        <v>0</v>
      </c>
      <c r="L256" s="65">
        <v>2</v>
      </c>
      <c r="M256" s="65" t="str">
        <f>IFERROR(VLOOKUP(G256,女子登録②!$P$2:$V$101,3,FALSE),"0")</f>
        <v>0</v>
      </c>
      <c r="N256" s="65" t="str">
        <f>IFERROR(VLOOKUP(G256,女子登録②!$P$2:$V$101,6,FALSE),"0")</f>
        <v>0</v>
      </c>
      <c r="O256" s="134"/>
      <c r="P256" s="67" t="s">
        <v>213</v>
      </c>
      <c r="Q256" s="134"/>
      <c r="R256" s="65" t="str">
        <f>IFERROR(VLOOKUP(A256,出場種目!$C$3:$D$66,2,FALSE),"0")</f>
        <v>0</v>
      </c>
      <c r="S256" s="65">
        <f>入力シート③!J54</f>
        <v>0</v>
      </c>
      <c r="T256" s="67">
        <v>0</v>
      </c>
      <c r="U256" s="67">
        <v>2</v>
      </c>
      <c r="V256" s="65">
        <f>入力シート③!$B$1</f>
        <v>0</v>
      </c>
    </row>
    <row r="257" spans="1:22">
      <c r="A257" s="65">
        <f>入力シート③!I55</f>
        <v>0</v>
      </c>
      <c r="B257" s="65" t="str">
        <f t="shared" si="11"/>
        <v>0</v>
      </c>
      <c r="C257" s="65" t="str">
        <f>IFERROR(VLOOKUP(入力シート③!$B$1,所属!$B$2:$C$56,2,FALSE),"0")</f>
        <v>0</v>
      </c>
      <c r="D257" s="134"/>
      <c r="E257" s="134"/>
      <c r="F257" s="65" t="str">
        <f>入力シート③!$G55</f>
        <v/>
      </c>
      <c r="G257" s="65">
        <f>入力シート③!H55</f>
        <v>0</v>
      </c>
      <c r="H257" s="66" t="str">
        <f>IFERROR(VLOOKUP(G257,女子登録②!$P$2:$V$101,4,FALSE),"0")</f>
        <v>0</v>
      </c>
      <c r="I257" s="65">
        <f t="shared" si="12"/>
        <v>0</v>
      </c>
      <c r="J257" s="66" t="str">
        <f>IFERROR(VLOOKUP(I257,女子登録②!$P$2:$V$101,5,FALSE),"0")</f>
        <v>0</v>
      </c>
      <c r="K257" s="66" t="str">
        <f>IFERROR(VLOOKUP(G257,女子登録②!$P$2:$V$101,7,FALSE),"0")</f>
        <v>0</v>
      </c>
      <c r="L257" s="65">
        <v>2</v>
      </c>
      <c r="M257" s="65" t="str">
        <f>IFERROR(VLOOKUP(G257,女子登録②!$P$2:$V$101,3,FALSE),"0")</f>
        <v>0</v>
      </c>
      <c r="N257" s="65" t="str">
        <f>IFERROR(VLOOKUP(G257,女子登録②!$P$2:$V$101,6,FALSE),"0")</f>
        <v>0</v>
      </c>
      <c r="O257" s="134"/>
      <c r="P257" s="67" t="s">
        <v>213</v>
      </c>
      <c r="Q257" s="134"/>
      <c r="R257" s="65" t="str">
        <f>IFERROR(VLOOKUP(A257,出場種目!$C$3:$D$66,2,FALSE),"0")</f>
        <v>0</v>
      </c>
      <c r="S257" s="65">
        <f>入力シート③!J55</f>
        <v>0</v>
      </c>
      <c r="T257" s="67">
        <v>0</v>
      </c>
      <c r="U257" s="67">
        <v>2</v>
      </c>
      <c r="V257" s="65">
        <f>入力シート③!$B$1</f>
        <v>0</v>
      </c>
    </row>
    <row r="258" spans="1:22">
      <c r="A258" s="65">
        <f>入力シート③!I56</f>
        <v>0</v>
      </c>
      <c r="B258" s="65" t="str">
        <f t="shared" si="11"/>
        <v>0</v>
      </c>
      <c r="C258" s="65" t="str">
        <f>IFERROR(VLOOKUP(入力シート③!$B$1,所属!$B$2:$C$56,2,FALSE),"0")</f>
        <v>0</v>
      </c>
      <c r="D258" s="134"/>
      <c r="E258" s="134"/>
      <c r="F258" s="65" t="str">
        <f>入力シート③!$G56</f>
        <v/>
      </c>
      <c r="G258" s="65">
        <f>入力シート③!H56</f>
        <v>0</v>
      </c>
      <c r="H258" s="66" t="str">
        <f>IFERROR(VLOOKUP(G258,女子登録②!$P$2:$V$101,4,FALSE),"0")</f>
        <v>0</v>
      </c>
      <c r="I258" s="65">
        <f t="shared" si="12"/>
        <v>0</v>
      </c>
      <c r="J258" s="66" t="str">
        <f>IFERROR(VLOOKUP(I258,女子登録②!$P$2:$V$101,5,FALSE),"0")</f>
        <v>0</v>
      </c>
      <c r="K258" s="66" t="str">
        <f>IFERROR(VLOOKUP(G258,女子登録②!$P$2:$V$101,7,FALSE),"0")</f>
        <v>0</v>
      </c>
      <c r="L258" s="65">
        <v>2</v>
      </c>
      <c r="M258" s="65" t="str">
        <f>IFERROR(VLOOKUP(G258,女子登録②!$P$2:$V$101,3,FALSE),"0")</f>
        <v>0</v>
      </c>
      <c r="N258" s="65" t="str">
        <f>IFERROR(VLOOKUP(G258,女子登録②!$P$2:$V$101,6,FALSE),"0")</f>
        <v>0</v>
      </c>
      <c r="O258" s="134"/>
      <c r="P258" s="67" t="s">
        <v>213</v>
      </c>
      <c r="Q258" s="134"/>
      <c r="R258" s="65" t="str">
        <f>IFERROR(VLOOKUP(A258,出場種目!$C$3:$D$66,2,FALSE),"0")</f>
        <v>0</v>
      </c>
      <c r="S258" s="65">
        <f>入力シート③!J56</f>
        <v>0</v>
      </c>
      <c r="T258" s="67">
        <v>0</v>
      </c>
      <c r="U258" s="67">
        <v>2</v>
      </c>
      <c r="V258" s="65">
        <f>入力シート③!$B$1</f>
        <v>0</v>
      </c>
    </row>
    <row r="259" spans="1:22">
      <c r="A259" s="65">
        <f>入力シート③!I57</f>
        <v>0</v>
      </c>
      <c r="B259" s="65" t="str">
        <f t="shared" si="11"/>
        <v>0</v>
      </c>
      <c r="C259" s="65" t="str">
        <f>IFERROR(VLOOKUP(入力シート③!$B$1,所属!$B$2:$C$56,2,FALSE),"0")</f>
        <v>0</v>
      </c>
      <c r="D259" s="134"/>
      <c r="E259" s="134"/>
      <c r="F259" s="65" t="str">
        <f>入力シート③!$G57</f>
        <v/>
      </c>
      <c r="G259" s="65">
        <f>入力シート③!H57</f>
        <v>0</v>
      </c>
      <c r="H259" s="66" t="str">
        <f>IFERROR(VLOOKUP(G259,女子登録②!$P$2:$V$101,4,FALSE),"0")</f>
        <v>0</v>
      </c>
      <c r="I259" s="65">
        <f t="shared" si="12"/>
        <v>0</v>
      </c>
      <c r="J259" s="66" t="str">
        <f>IFERROR(VLOOKUP(I259,女子登録②!$P$2:$V$101,5,FALSE),"0")</f>
        <v>0</v>
      </c>
      <c r="K259" s="66" t="str">
        <f>IFERROR(VLOOKUP(G259,女子登録②!$P$2:$V$101,7,FALSE),"0")</f>
        <v>0</v>
      </c>
      <c r="L259" s="65">
        <v>2</v>
      </c>
      <c r="M259" s="65" t="str">
        <f>IFERROR(VLOOKUP(G259,女子登録②!$P$2:$V$101,3,FALSE),"0")</f>
        <v>0</v>
      </c>
      <c r="N259" s="65" t="str">
        <f>IFERROR(VLOOKUP(G259,女子登録②!$P$2:$V$101,6,FALSE),"0")</f>
        <v>0</v>
      </c>
      <c r="O259" s="134"/>
      <c r="P259" s="67" t="s">
        <v>213</v>
      </c>
      <c r="Q259" s="134"/>
      <c r="R259" s="65" t="str">
        <f>IFERROR(VLOOKUP(A259,出場種目!$C$3:$D$66,2,FALSE),"0")</f>
        <v>0</v>
      </c>
      <c r="S259" s="65">
        <f>入力シート③!J57</f>
        <v>0</v>
      </c>
      <c r="T259" s="67">
        <v>0</v>
      </c>
      <c r="U259" s="67">
        <v>2</v>
      </c>
      <c r="V259" s="65">
        <f>入力シート③!$B$1</f>
        <v>0</v>
      </c>
    </row>
    <row r="260" spans="1:22">
      <c r="A260" s="65">
        <f>入力シート③!I58</f>
        <v>0</v>
      </c>
      <c r="B260" s="65" t="str">
        <f t="shared" si="11"/>
        <v>0</v>
      </c>
      <c r="C260" s="65" t="str">
        <f>IFERROR(VLOOKUP(入力シート③!$B$1,所属!$B$2:$C$56,2,FALSE),"0")</f>
        <v>0</v>
      </c>
      <c r="D260" s="134"/>
      <c r="E260" s="134"/>
      <c r="F260" s="65" t="str">
        <f>入力シート③!$G58</f>
        <v/>
      </c>
      <c r="G260" s="65">
        <f>入力シート③!H58</f>
        <v>0</v>
      </c>
      <c r="H260" s="66" t="str">
        <f>IFERROR(VLOOKUP(G260,女子登録②!$P$2:$V$101,4,FALSE),"0")</f>
        <v>0</v>
      </c>
      <c r="I260" s="65">
        <f t="shared" si="12"/>
        <v>0</v>
      </c>
      <c r="J260" s="66" t="str">
        <f>IFERROR(VLOOKUP(I260,女子登録②!$P$2:$V$101,5,FALSE),"0")</f>
        <v>0</v>
      </c>
      <c r="K260" s="66" t="str">
        <f>IFERROR(VLOOKUP(G260,女子登録②!$P$2:$V$101,7,FALSE),"0")</f>
        <v>0</v>
      </c>
      <c r="L260" s="65">
        <v>2</v>
      </c>
      <c r="M260" s="65" t="str">
        <f>IFERROR(VLOOKUP(G260,女子登録②!$P$2:$V$101,3,FALSE),"0")</f>
        <v>0</v>
      </c>
      <c r="N260" s="65" t="str">
        <f>IFERROR(VLOOKUP(G260,女子登録②!$P$2:$V$101,6,FALSE),"0")</f>
        <v>0</v>
      </c>
      <c r="O260" s="134"/>
      <c r="P260" s="67" t="s">
        <v>213</v>
      </c>
      <c r="Q260" s="134"/>
      <c r="R260" s="65" t="str">
        <f>IFERROR(VLOOKUP(A260,出場種目!$C$3:$D$66,2,FALSE),"0")</f>
        <v>0</v>
      </c>
      <c r="S260" s="65">
        <f>入力シート③!J58</f>
        <v>0</v>
      </c>
      <c r="T260" s="67">
        <v>0</v>
      </c>
      <c r="U260" s="67">
        <v>2</v>
      </c>
      <c r="V260" s="65">
        <f>入力シート③!$B$1</f>
        <v>0</v>
      </c>
    </row>
    <row r="261" spans="1:22">
      <c r="A261" s="65">
        <f>入力シート③!I59</f>
        <v>0</v>
      </c>
      <c r="B261" s="65" t="str">
        <f t="shared" si="11"/>
        <v>0</v>
      </c>
      <c r="C261" s="65" t="str">
        <f>IFERROR(VLOOKUP(入力シート③!$B$1,所属!$B$2:$C$56,2,FALSE),"0")</f>
        <v>0</v>
      </c>
      <c r="D261" s="134"/>
      <c r="E261" s="134"/>
      <c r="F261" s="65" t="str">
        <f>入力シート③!$G59</f>
        <v/>
      </c>
      <c r="G261" s="65">
        <f>入力シート③!H59</f>
        <v>0</v>
      </c>
      <c r="H261" s="66" t="str">
        <f>IFERROR(VLOOKUP(G261,女子登録②!$P$2:$V$101,4,FALSE),"0")</f>
        <v>0</v>
      </c>
      <c r="I261" s="65">
        <f t="shared" si="12"/>
        <v>0</v>
      </c>
      <c r="J261" s="66" t="str">
        <f>IFERROR(VLOOKUP(I261,女子登録②!$P$2:$V$101,5,FALSE),"0")</f>
        <v>0</v>
      </c>
      <c r="K261" s="66" t="str">
        <f>IFERROR(VLOOKUP(G261,女子登録②!$P$2:$V$101,7,FALSE),"0")</f>
        <v>0</v>
      </c>
      <c r="L261" s="65">
        <v>2</v>
      </c>
      <c r="M261" s="65" t="str">
        <f>IFERROR(VLOOKUP(G261,女子登録②!$P$2:$V$101,3,FALSE),"0")</f>
        <v>0</v>
      </c>
      <c r="N261" s="65" t="str">
        <f>IFERROR(VLOOKUP(G261,女子登録②!$P$2:$V$101,6,FALSE),"0")</f>
        <v>0</v>
      </c>
      <c r="O261" s="134"/>
      <c r="P261" s="67" t="s">
        <v>213</v>
      </c>
      <c r="Q261" s="134"/>
      <c r="R261" s="65" t="str">
        <f>IFERROR(VLOOKUP(A261,出場種目!$C$3:$D$66,2,FALSE),"0")</f>
        <v>0</v>
      </c>
      <c r="S261" s="65">
        <f>入力シート③!J59</f>
        <v>0</v>
      </c>
      <c r="T261" s="67">
        <v>0</v>
      </c>
      <c r="U261" s="67">
        <v>2</v>
      </c>
      <c r="V261" s="65">
        <f>入力シート③!$B$1</f>
        <v>0</v>
      </c>
    </row>
    <row r="262" spans="1:22">
      <c r="A262" s="65">
        <f>入力シート③!I60</f>
        <v>0</v>
      </c>
      <c r="B262" s="65" t="str">
        <f t="shared" si="11"/>
        <v>0</v>
      </c>
      <c r="C262" s="65" t="str">
        <f>IFERROR(VLOOKUP(入力シート③!$B$1,所属!$B$2:$C$56,2,FALSE),"0")</f>
        <v>0</v>
      </c>
      <c r="D262" s="134"/>
      <c r="E262" s="134"/>
      <c r="F262" s="65" t="str">
        <f>入力シート③!$G60</f>
        <v/>
      </c>
      <c r="G262" s="65">
        <f>入力シート③!H60</f>
        <v>0</v>
      </c>
      <c r="H262" s="66" t="str">
        <f>IFERROR(VLOOKUP(G262,女子登録②!$P$2:$V$101,4,FALSE),"0")</f>
        <v>0</v>
      </c>
      <c r="I262" s="65">
        <f t="shared" si="12"/>
        <v>0</v>
      </c>
      <c r="J262" s="66" t="str">
        <f>IFERROR(VLOOKUP(I262,女子登録②!$P$2:$V$101,5,FALSE),"0")</f>
        <v>0</v>
      </c>
      <c r="K262" s="66" t="str">
        <f>IFERROR(VLOOKUP(G262,女子登録②!$P$2:$V$101,7,FALSE),"0")</f>
        <v>0</v>
      </c>
      <c r="L262" s="65">
        <v>2</v>
      </c>
      <c r="M262" s="65" t="str">
        <f>IFERROR(VLOOKUP(G262,女子登録②!$P$2:$V$101,3,FALSE),"0")</f>
        <v>0</v>
      </c>
      <c r="N262" s="65" t="str">
        <f>IFERROR(VLOOKUP(G262,女子登録②!$P$2:$V$101,6,FALSE),"0")</f>
        <v>0</v>
      </c>
      <c r="O262" s="134"/>
      <c r="P262" s="67" t="s">
        <v>213</v>
      </c>
      <c r="Q262" s="134"/>
      <c r="R262" s="65" t="str">
        <f>IFERROR(VLOOKUP(A262,出場種目!$C$3:$D$66,2,FALSE),"0")</f>
        <v>0</v>
      </c>
      <c r="S262" s="65">
        <f>入力シート③!J60</f>
        <v>0</v>
      </c>
      <c r="T262" s="67">
        <v>0</v>
      </c>
      <c r="U262" s="67">
        <v>2</v>
      </c>
      <c r="V262" s="65">
        <f>入力シート③!$B$1</f>
        <v>0</v>
      </c>
    </row>
    <row r="263" spans="1:22">
      <c r="A263" s="65">
        <f>入力シート③!I61</f>
        <v>0</v>
      </c>
      <c r="B263" s="65" t="str">
        <f t="shared" si="11"/>
        <v>0</v>
      </c>
      <c r="C263" s="65" t="str">
        <f>IFERROR(VLOOKUP(入力シート③!$B$1,所属!$B$2:$C$56,2,FALSE),"0")</f>
        <v>0</v>
      </c>
      <c r="D263" s="134"/>
      <c r="E263" s="134"/>
      <c r="F263" s="65" t="str">
        <f>入力シート③!$G61</f>
        <v/>
      </c>
      <c r="G263" s="65">
        <f>入力シート③!H61</f>
        <v>0</v>
      </c>
      <c r="H263" s="66" t="str">
        <f>IFERROR(VLOOKUP(G263,女子登録②!$P$2:$V$101,4,FALSE),"0")</f>
        <v>0</v>
      </c>
      <c r="I263" s="65">
        <f t="shared" si="12"/>
        <v>0</v>
      </c>
      <c r="J263" s="66" t="str">
        <f>IFERROR(VLOOKUP(I263,女子登録②!$P$2:$V$101,5,FALSE),"0")</f>
        <v>0</v>
      </c>
      <c r="K263" s="66" t="str">
        <f>IFERROR(VLOOKUP(G263,女子登録②!$P$2:$V$101,7,FALSE),"0")</f>
        <v>0</v>
      </c>
      <c r="L263" s="65">
        <v>2</v>
      </c>
      <c r="M263" s="65" t="str">
        <f>IFERROR(VLOOKUP(G263,女子登録②!$P$2:$V$101,3,FALSE),"0")</f>
        <v>0</v>
      </c>
      <c r="N263" s="65" t="str">
        <f>IFERROR(VLOOKUP(G263,女子登録②!$P$2:$V$101,6,FALSE),"0")</f>
        <v>0</v>
      </c>
      <c r="O263" s="134"/>
      <c r="P263" s="67" t="s">
        <v>213</v>
      </c>
      <c r="Q263" s="134"/>
      <c r="R263" s="65" t="str">
        <f>IFERROR(VLOOKUP(A263,出場種目!$C$3:$D$66,2,FALSE),"0")</f>
        <v>0</v>
      </c>
      <c r="S263" s="65">
        <f>入力シート③!J61</f>
        <v>0</v>
      </c>
      <c r="T263" s="67">
        <v>0</v>
      </c>
      <c r="U263" s="67">
        <v>2</v>
      </c>
      <c r="V263" s="65">
        <f>入力シート③!$B$1</f>
        <v>0</v>
      </c>
    </row>
    <row r="264" spans="1:22">
      <c r="A264" s="65">
        <f>入力シート③!I62</f>
        <v>0</v>
      </c>
      <c r="B264" s="65" t="str">
        <f t="shared" si="11"/>
        <v>0</v>
      </c>
      <c r="C264" s="65" t="str">
        <f>IFERROR(VLOOKUP(入力シート③!$B$1,所属!$B$2:$C$56,2,FALSE),"0")</f>
        <v>0</v>
      </c>
      <c r="D264" s="134"/>
      <c r="E264" s="134"/>
      <c r="F264" s="65" t="str">
        <f>入力シート③!$G62</f>
        <v/>
      </c>
      <c r="G264" s="65">
        <f>入力シート③!H62</f>
        <v>0</v>
      </c>
      <c r="H264" s="66" t="str">
        <f>IFERROR(VLOOKUP(G264,女子登録②!$P$2:$V$101,4,FALSE),"0")</f>
        <v>0</v>
      </c>
      <c r="I264" s="65">
        <f t="shared" si="12"/>
        <v>0</v>
      </c>
      <c r="J264" s="66" t="str">
        <f>IFERROR(VLOOKUP(I264,女子登録②!$P$2:$V$101,5,FALSE),"0")</f>
        <v>0</v>
      </c>
      <c r="K264" s="66" t="str">
        <f>IFERROR(VLOOKUP(G264,女子登録②!$P$2:$V$101,7,FALSE),"0")</f>
        <v>0</v>
      </c>
      <c r="L264" s="65">
        <v>2</v>
      </c>
      <c r="M264" s="65" t="str">
        <f>IFERROR(VLOOKUP(G264,女子登録②!$P$2:$V$101,3,FALSE),"0")</f>
        <v>0</v>
      </c>
      <c r="N264" s="65" t="str">
        <f>IFERROR(VLOOKUP(G264,女子登録②!$P$2:$V$101,6,FALSE),"0")</f>
        <v>0</v>
      </c>
      <c r="O264" s="134"/>
      <c r="P264" s="67" t="s">
        <v>213</v>
      </c>
      <c r="Q264" s="134"/>
      <c r="R264" s="65" t="str">
        <f>IFERROR(VLOOKUP(A264,出場種目!$C$3:$D$66,2,FALSE),"0")</f>
        <v>0</v>
      </c>
      <c r="S264" s="65">
        <f>入力シート③!J62</f>
        <v>0</v>
      </c>
      <c r="T264" s="67">
        <v>0</v>
      </c>
      <c r="U264" s="67">
        <v>2</v>
      </c>
      <c r="V264" s="65">
        <f>入力シート③!$B$1</f>
        <v>0</v>
      </c>
    </row>
    <row r="265" spans="1:22">
      <c r="A265" s="65">
        <f>入力シート③!I63</f>
        <v>0</v>
      </c>
      <c r="B265" s="65" t="str">
        <f t="shared" si="11"/>
        <v>0</v>
      </c>
      <c r="C265" s="65" t="str">
        <f>IFERROR(VLOOKUP(入力シート③!$B$1,所属!$B$2:$C$56,2,FALSE),"0")</f>
        <v>0</v>
      </c>
      <c r="D265" s="134"/>
      <c r="E265" s="134"/>
      <c r="F265" s="65" t="str">
        <f>入力シート③!$G63</f>
        <v/>
      </c>
      <c r="G265" s="65">
        <f>入力シート③!H63</f>
        <v>0</v>
      </c>
      <c r="H265" s="66" t="str">
        <f>IFERROR(VLOOKUP(G265,女子登録②!$P$2:$V$101,4,FALSE),"0")</f>
        <v>0</v>
      </c>
      <c r="I265" s="65">
        <f t="shared" si="12"/>
        <v>0</v>
      </c>
      <c r="J265" s="66" t="str">
        <f>IFERROR(VLOOKUP(I265,女子登録②!$P$2:$V$101,5,FALSE),"0")</f>
        <v>0</v>
      </c>
      <c r="K265" s="66" t="str">
        <f>IFERROR(VLOOKUP(G265,女子登録②!$P$2:$V$101,7,FALSE),"0")</f>
        <v>0</v>
      </c>
      <c r="L265" s="65">
        <v>2</v>
      </c>
      <c r="M265" s="65" t="str">
        <f>IFERROR(VLOOKUP(G265,女子登録②!$P$2:$V$101,3,FALSE),"0")</f>
        <v>0</v>
      </c>
      <c r="N265" s="65" t="str">
        <f>IFERROR(VLOOKUP(G265,女子登録②!$P$2:$V$101,6,FALSE),"0")</f>
        <v>0</v>
      </c>
      <c r="O265" s="134"/>
      <c r="P265" s="67" t="s">
        <v>213</v>
      </c>
      <c r="Q265" s="134"/>
      <c r="R265" s="65" t="str">
        <f>IFERROR(VLOOKUP(A265,出場種目!$C$3:$D$66,2,FALSE),"0")</f>
        <v>0</v>
      </c>
      <c r="S265" s="65">
        <f>入力シート③!J63</f>
        <v>0</v>
      </c>
      <c r="T265" s="67">
        <v>0</v>
      </c>
      <c r="U265" s="67">
        <v>2</v>
      </c>
      <c r="V265" s="65">
        <f>入力シート③!$B$1</f>
        <v>0</v>
      </c>
    </row>
    <row r="266" spans="1:22">
      <c r="A266" s="65">
        <f>入力シート③!I64</f>
        <v>0</v>
      </c>
      <c r="B266" s="65" t="str">
        <f t="shared" si="11"/>
        <v>0</v>
      </c>
      <c r="C266" s="65" t="str">
        <f>IFERROR(VLOOKUP(入力シート③!$B$1,所属!$B$2:$C$56,2,FALSE),"0")</f>
        <v>0</v>
      </c>
      <c r="D266" s="134"/>
      <c r="E266" s="134"/>
      <c r="F266" s="65" t="str">
        <f>入力シート③!$G64</f>
        <v/>
      </c>
      <c r="G266" s="65">
        <f>入力シート③!H64</f>
        <v>0</v>
      </c>
      <c r="H266" s="66" t="str">
        <f>IFERROR(VLOOKUP(G266,女子登録②!$P$2:$V$101,4,FALSE),"0")</f>
        <v>0</v>
      </c>
      <c r="I266" s="65">
        <f t="shared" si="12"/>
        <v>0</v>
      </c>
      <c r="J266" s="66" t="str">
        <f>IFERROR(VLOOKUP(I266,女子登録②!$P$2:$V$101,5,FALSE),"0")</f>
        <v>0</v>
      </c>
      <c r="K266" s="66" t="str">
        <f>IFERROR(VLOOKUP(G266,女子登録②!$P$2:$V$101,7,FALSE),"0")</f>
        <v>0</v>
      </c>
      <c r="L266" s="65">
        <v>2</v>
      </c>
      <c r="M266" s="65" t="str">
        <f>IFERROR(VLOOKUP(G266,女子登録②!$P$2:$V$101,3,FALSE),"0")</f>
        <v>0</v>
      </c>
      <c r="N266" s="65" t="str">
        <f>IFERROR(VLOOKUP(G266,女子登録②!$P$2:$V$101,6,FALSE),"0")</f>
        <v>0</v>
      </c>
      <c r="O266" s="134"/>
      <c r="P266" s="67" t="s">
        <v>213</v>
      </c>
      <c r="Q266" s="134"/>
      <c r="R266" s="65" t="str">
        <f>IFERROR(VLOOKUP(A266,出場種目!$C$3:$D$66,2,FALSE),"0")</f>
        <v>0</v>
      </c>
      <c r="S266" s="65">
        <f>入力シート③!J64</f>
        <v>0</v>
      </c>
      <c r="T266" s="67">
        <v>0</v>
      </c>
      <c r="U266" s="67">
        <v>2</v>
      </c>
      <c r="V266" s="65">
        <f>入力シート③!$B$1</f>
        <v>0</v>
      </c>
    </row>
    <row r="267" spans="1:22">
      <c r="A267" s="65">
        <f>入力シート③!I65</f>
        <v>0</v>
      </c>
      <c r="B267" s="65" t="str">
        <f t="shared" si="11"/>
        <v>0</v>
      </c>
      <c r="C267" s="65" t="str">
        <f>IFERROR(VLOOKUP(入力シート③!$B$1,所属!$B$2:$C$56,2,FALSE),"0")</f>
        <v>0</v>
      </c>
      <c r="D267" s="134"/>
      <c r="E267" s="134"/>
      <c r="F267" s="65" t="str">
        <f>入力シート③!$G65</f>
        <v/>
      </c>
      <c r="G267" s="65">
        <f>入力シート③!H65</f>
        <v>0</v>
      </c>
      <c r="H267" s="66" t="str">
        <f>IFERROR(VLOOKUP(G267,女子登録②!$P$2:$V$101,4,FALSE),"0")</f>
        <v>0</v>
      </c>
      <c r="I267" s="65">
        <f t="shared" si="12"/>
        <v>0</v>
      </c>
      <c r="J267" s="66" t="str">
        <f>IFERROR(VLOOKUP(I267,女子登録②!$P$2:$V$101,5,FALSE),"0")</f>
        <v>0</v>
      </c>
      <c r="K267" s="66" t="str">
        <f>IFERROR(VLOOKUP(G267,女子登録②!$P$2:$V$101,7,FALSE),"0")</f>
        <v>0</v>
      </c>
      <c r="L267" s="65">
        <v>2</v>
      </c>
      <c r="M267" s="65" t="str">
        <f>IFERROR(VLOOKUP(G267,女子登録②!$P$2:$V$101,3,FALSE),"0")</f>
        <v>0</v>
      </c>
      <c r="N267" s="65" t="str">
        <f>IFERROR(VLOOKUP(G267,女子登録②!$P$2:$V$101,6,FALSE),"0")</f>
        <v>0</v>
      </c>
      <c r="O267" s="134"/>
      <c r="P267" s="67" t="s">
        <v>213</v>
      </c>
      <c r="Q267" s="134"/>
      <c r="R267" s="65" t="str">
        <f>IFERROR(VLOOKUP(A267,出場種目!$C$3:$D$66,2,FALSE),"0")</f>
        <v>0</v>
      </c>
      <c r="S267" s="65">
        <f>入力シート③!J65</f>
        <v>0</v>
      </c>
      <c r="T267" s="67">
        <v>0</v>
      </c>
      <c r="U267" s="67">
        <v>2</v>
      </c>
      <c r="V267" s="65">
        <f>入力シート③!$B$1</f>
        <v>0</v>
      </c>
    </row>
    <row r="268" spans="1:22">
      <c r="A268" s="65">
        <f>入力シート③!I66</f>
        <v>0</v>
      </c>
      <c r="B268" s="65" t="str">
        <f t="shared" si="11"/>
        <v>0</v>
      </c>
      <c r="C268" s="65" t="str">
        <f>IFERROR(VLOOKUP(入力シート③!$B$1,所属!$B$2:$C$56,2,FALSE),"0")</f>
        <v>0</v>
      </c>
      <c r="D268" s="134"/>
      <c r="E268" s="134"/>
      <c r="F268" s="65" t="str">
        <f>入力シート③!$G66</f>
        <v/>
      </c>
      <c r="G268" s="65">
        <f>入力シート③!H66</f>
        <v>0</v>
      </c>
      <c r="H268" s="66" t="str">
        <f>IFERROR(VLOOKUP(G268,女子登録②!$P$2:$V$101,4,FALSE),"0")</f>
        <v>0</v>
      </c>
      <c r="I268" s="65">
        <f t="shared" si="12"/>
        <v>0</v>
      </c>
      <c r="J268" s="66" t="str">
        <f>IFERROR(VLOOKUP(I268,女子登録②!$P$2:$V$101,5,FALSE),"0")</f>
        <v>0</v>
      </c>
      <c r="K268" s="66" t="str">
        <f>IFERROR(VLOOKUP(G268,女子登録②!$P$2:$V$101,7,FALSE),"0")</f>
        <v>0</v>
      </c>
      <c r="L268" s="65">
        <v>2</v>
      </c>
      <c r="M268" s="65" t="str">
        <f>IFERROR(VLOOKUP(G268,女子登録②!$P$2:$V$101,3,FALSE),"0")</f>
        <v>0</v>
      </c>
      <c r="N268" s="65" t="str">
        <f>IFERROR(VLOOKUP(G268,女子登録②!$P$2:$V$101,6,FALSE),"0")</f>
        <v>0</v>
      </c>
      <c r="O268" s="134"/>
      <c r="P268" s="67" t="s">
        <v>213</v>
      </c>
      <c r="Q268" s="134"/>
      <c r="R268" s="65" t="str">
        <f>IFERROR(VLOOKUP(A268,出場種目!$C$3:$D$66,2,FALSE),"0")</f>
        <v>0</v>
      </c>
      <c r="S268" s="65">
        <f>入力シート③!J66</f>
        <v>0</v>
      </c>
      <c r="T268" s="67">
        <v>0</v>
      </c>
      <c r="U268" s="67">
        <v>2</v>
      </c>
      <c r="V268" s="65">
        <f>入力シート③!$B$1</f>
        <v>0</v>
      </c>
    </row>
    <row r="269" spans="1:22">
      <c r="A269" s="65">
        <f>入力シート③!I67</f>
        <v>0</v>
      </c>
      <c r="B269" s="65" t="str">
        <f t="shared" si="11"/>
        <v>0</v>
      </c>
      <c r="C269" s="65" t="str">
        <f>IFERROR(VLOOKUP(入力シート③!$B$1,所属!$B$2:$C$56,2,FALSE),"0")</f>
        <v>0</v>
      </c>
      <c r="D269" s="134"/>
      <c r="E269" s="134"/>
      <c r="F269" s="65" t="str">
        <f>入力シート③!$G67</f>
        <v/>
      </c>
      <c r="G269" s="65">
        <f>入力シート③!H67</f>
        <v>0</v>
      </c>
      <c r="H269" s="66" t="str">
        <f>IFERROR(VLOOKUP(G269,女子登録②!$P$2:$V$101,4,FALSE),"0")</f>
        <v>0</v>
      </c>
      <c r="I269" s="65">
        <f t="shared" si="12"/>
        <v>0</v>
      </c>
      <c r="J269" s="66" t="str">
        <f>IFERROR(VLOOKUP(I269,女子登録②!$P$2:$V$101,5,FALSE),"0")</f>
        <v>0</v>
      </c>
      <c r="K269" s="66" t="str">
        <f>IFERROR(VLOOKUP(G269,女子登録②!$P$2:$V$101,7,FALSE),"0")</f>
        <v>0</v>
      </c>
      <c r="L269" s="65">
        <v>2</v>
      </c>
      <c r="M269" s="65" t="str">
        <f>IFERROR(VLOOKUP(G269,女子登録②!$P$2:$V$101,3,FALSE),"0")</f>
        <v>0</v>
      </c>
      <c r="N269" s="65" t="str">
        <f>IFERROR(VLOOKUP(G269,女子登録②!$P$2:$V$101,6,FALSE),"0")</f>
        <v>0</v>
      </c>
      <c r="O269" s="134"/>
      <c r="P269" s="67" t="s">
        <v>213</v>
      </c>
      <c r="Q269" s="134"/>
      <c r="R269" s="65" t="str">
        <f>IFERROR(VLOOKUP(A269,出場種目!$C$3:$D$66,2,FALSE),"0")</f>
        <v>0</v>
      </c>
      <c r="S269" s="65">
        <f>入力シート③!J67</f>
        <v>0</v>
      </c>
      <c r="T269" s="67">
        <v>0</v>
      </c>
      <c r="U269" s="67">
        <v>2</v>
      </c>
      <c r="V269" s="65">
        <f>入力シート③!$B$1</f>
        <v>0</v>
      </c>
    </row>
    <row r="270" spans="1:22">
      <c r="A270" s="65">
        <f>入力シート③!I68</f>
        <v>0</v>
      </c>
      <c r="B270" s="65" t="str">
        <f t="shared" si="11"/>
        <v>0</v>
      </c>
      <c r="C270" s="65" t="str">
        <f>IFERROR(VLOOKUP(入力シート③!$B$1,所属!$B$2:$C$56,2,FALSE),"0")</f>
        <v>0</v>
      </c>
      <c r="D270" s="134"/>
      <c r="E270" s="134"/>
      <c r="F270" s="65" t="str">
        <f>入力シート③!$G68</f>
        <v/>
      </c>
      <c r="G270" s="65">
        <f>入力シート③!H68</f>
        <v>0</v>
      </c>
      <c r="H270" s="66" t="str">
        <f>IFERROR(VLOOKUP(G270,女子登録②!$P$2:$V$101,4,FALSE),"0")</f>
        <v>0</v>
      </c>
      <c r="I270" s="65">
        <f t="shared" si="12"/>
        <v>0</v>
      </c>
      <c r="J270" s="66" t="str">
        <f>IFERROR(VLOOKUP(I270,女子登録②!$P$2:$V$101,5,FALSE),"0")</f>
        <v>0</v>
      </c>
      <c r="K270" s="66" t="str">
        <f>IFERROR(VLOOKUP(G270,女子登録②!$P$2:$V$101,7,FALSE),"0")</f>
        <v>0</v>
      </c>
      <c r="L270" s="65">
        <v>2</v>
      </c>
      <c r="M270" s="65" t="str">
        <f>IFERROR(VLOOKUP(G270,女子登録②!$P$2:$V$101,3,FALSE),"0")</f>
        <v>0</v>
      </c>
      <c r="N270" s="65" t="str">
        <f>IFERROR(VLOOKUP(G270,女子登録②!$P$2:$V$101,6,FALSE),"0")</f>
        <v>0</v>
      </c>
      <c r="O270" s="134"/>
      <c r="P270" s="67" t="s">
        <v>213</v>
      </c>
      <c r="Q270" s="134"/>
      <c r="R270" s="65" t="str">
        <f>IFERROR(VLOOKUP(A270,出場種目!$C$3:$D$66,2,FALSE),"0")</f>
        <v>0</v>
      </c>
      <c r="S270" s="65">
        <f>入力シート③!J68</f>
        <v>0</v>
      </c>
      <c r="T270" s="67">
        <v>0</v>
      </c>
      <c r="U270" s="67">
        <v>2</v>
      </c>
      <c r="V270" s="65">
        <f>入力シート③!$B$1</f>
        <v>0</v>
      </c>
    </row>
    <row r="271" spans="1:22">
      <c r="A271" s="65">
        <f>入力シート③!I69</f>
        <v>0</v>
      </c>
      <c r="B271" s="65" t="str">
        <f t="shared" si="11"/>
        <v>0</v>
      </c>
      <c r="C271" s="65" t="str">
        <f>IFERROR(VLOOKUP(入力シート③!$B$1,所属!$B$2:$C$56,2,FALSE),"0")</f>
        <v>0</v>
      </c>
      <c r="D271" s="134"/>
      <c r="E271" s="134"/>
      <c r="F271" s="65" t="str">
        <f>入力シート③!$G69</f>
        <v/>
      </c>
      <c r="G271" s="65">
        <f>入力シート③!H69</f>
        <v>0</v>
      </c>
      <c r="H271" s="66" t="str">
        <f>IFERROR(VLOOKUP(G271,女子登録②!$P$2:$V$101,4,FALSE),"0")</f>
        <v>0</v>
      </c>
      <c r="I271" s="65">
        <f t="shared" si="12"/>
        <v>0</v>
      </c>
      <c r="J271" s="66" t="str">
        <f>IFERROR(VLOOKUP(I271,女子登録②!$P$2:$V$101,5,FALSE),"0")</f>
        <v>0</v>
      </c>
      <c r="K271" s="66" t="str">
        <f>IFERROR(VLOOKUP(G271,女子登録②!$P$2:$V$101,7,FALSE),"0")</f>
        <v>0</v>
      </c>
      <c r="L271" s="65">
        <v>2</v>
      </c>
      <c r="M271" s="65" t="str">
        <f>IFERROR(VLOOKUP(G271,女子登録②!$P$2:$V$101,3,FALSE),"0")</f>
        <v>0</v>
      </c>
      <c r="N271" s="65" t="str">
        <f>IFERROR(VLOOKUP(G271,女子登録②!$P$2:$V$101,6,FALSE),"0")</f>
        <v>0</v>
      </c>
      <c r="O271" s="134"/>
      <c r="P271" s="67" t="s">
        <v>213</v>
      </c>
      <c r="Q271" s="134"/>
      <c r="R271" s="65" t="str">
        <f>IFERROR(VLOOKUP(A271,出場種目!$C$3:$D$66,2,FALSE),"0")</f>
        <v>0</v>
      </c>
      <c r="S271" s="65">
        <f>入力シート③!J69</f>
        <v>0</v>
      </c>
      <c r="T271" s="67">
        <v>0</v>
      </c>
      <c r="U271" s="67">
        <v>2</v>
      </c>
      <c r="V271" s="65">
        <f>入力シート③!$B$1</f>
        <v>0</v>
      </c>
    </row>
    <row r="272" spans="1:22">
      <c r="A272" s="65">
        <f>入力シート③!I70</f>
        <v>0</v>
      </c>
      <c r="B272" s="65" t="str">
        <f t="shared" si="11"/>
        <v>0</v>
      </c>
      <c r="C272" s="65" t="str">
        <f>IFERROR(VLOOKUP(入力シート③!$B$1,所属!$B$2:$C$56,2,FALSE),"0")</f>
        <v>0</v>
      </c>
      <c r="D272" s="134"/>
      <c r="E272" s="134"/>
      <c r="F272" s="65" t="str">
        <f>入力シート③!$G70</f>
        <v/>
      </c>
      <c r="G272" s="65">
        <f>入力シート③!H70</f>
        <v>0</v>
      </c>
      <c r="H272" s="66" t="str">
        <f>IFERROR(VLOOKUP(G272,女子登録②!$P$2:$V$101,4,FALSE),"0")</f>
        <v>0</v>
      </c>
      <c r="I272" s="65">
        <f t="shared" si="12"/>
        <v>0</v>
      </c>
      <c r="J272" s="66" t="str">
        <f>IFERROR(VLOOKUP(I272,女子登録②!$P$2:$V$101,5,FALSE),"0")</f>
        <v>0</v>
      </c>
      <c r="K272" s="66" t="str">
        <f>IFERROR(VLOOKUP(G272,女子登録②!$P$2:$V$101,7,FALSE),"0")</f>
        <v>0</v>
      </c>
      <c r="L272" s="65">
        <v>2</v>
      </c>
      <c r="M272" s="65" t="str">
        <f>IFERROR(VLOOKUP(G272,女子登録②!$P$2:$V$101,3,FALSE),"0")</f>
        <v>0</v>
      </c>
      <c r="N272" s="65" t="str">
        <f>IFERROR(VLOOKUP(G272,女子登録②!$P$2:$V$101,6,FALSE),"0")</f>
        <v>0</v>
      </c>
      <c r="O272" s="134"/>
      <c r="P272" s="67" t="s">
        <v>213</v>
      </c>
      <c r="Q272" s="134"/>
      <c r="R272" s="65" t="str">
        <f>IFERROR(VLOOKUP(A272,出場種目!$C$3:$D$66,2,FALSE),"0")</f>
        <v>0</v>
      </c>
      <c r="S272" s="65">
        <f>入力シート③!J70</f>
        <v>0</v>
      </c>
      <c r="T272" s="67">
        <v>0</v>
      </c>
      <c r="U272" s="67">
        <v>2</v>
      </c>
      <c r="V272" s="65">
        <f>入力シート③!$B$1</f>
        <v>0</v>
      </c>
    </row>
    <row r="273" spans="1:22">
      <c r="A273" s="65">
        <f>入力シート③!I71</f>
        <v>0</v>
      </c>
      <c r="B273" s="65" t="str">
        <f t="shared" si="11"/>
        <v>0</v>
      </c>
      <c r="C273" s="65" t="str">
        <f>IFERROR(VLOOKUP(入力シート③!$B$1,所属!$B$2:$C$56,2,FALSE),"0")</f>
        <v>0</v>
      </c>
      <c r="D273" s="134"/>
      <c r="E273" s="134"/>
      <c r="F273" s="65" t="str">
        <f>入力シート③!$G71</f>
        <v/>
      </c>
      <c r="G273" s="65">
        <f>入力シート③!H71</f>
        <v>0</v>
      </c>
      <c r="H273" s="66" t="str">
        <f>IFERROR(VLOOKUP(G273,女子登録②!$P$2:$V$101,4,FALSE),"0")</f>
        <v>0</v>
      </c>
      <c r="I273" s="65">
        <f t="shared" si="12"/>
        <v>0</v>
      </c>
      <c r="J273" s="66" t="str">
        <f>IFERROR(VLOOKUP(I273,女子登録②!$P$2:$V$101,5,FALSE),"0")</f>
        <v>0</v>
      </c>
      <c r="K273" s="66" t="str">
        <f>IFERROR(VLOOKUP(G273,女子登録②!$P$2:$V$101,7,FALSE),"0")</f>
        <v>0</v>
      </c>
      <c r="L273" s="65">
        <v>2</v>
      </c>
      <c r="M273" s="65" t="str">
        <f>IFERROR(VLOOKUP(G273,女子登録②!$P$2:$V$101,3,FALSE),"0")</f>
        <v>0</v>
      </c>
      <c r="N273" s="65" t="str">
        <f>IFERROR(VLOOKUP(G273,女子登録②!$P$2:$V$101,6,FALSE),"0")</f>
        <v>0</v>
      </c>
      <c r="O273" s="134"/>
      <c r="P273" s="67" t="s">
        <v>213</v>
      </c>
      <c r="Q273" s="134"/>
      <c r="R273" s="65" t="str">
        <f>IFERROR(VLOOKUP(A273,出場種目!$C$3:$D$66,2,FALSE),"0")</f>
        <v>0</v>
      </c>
      <c r="S273" s="65">
        <f>入力シート③!J71</f>
        <v>0</v>
      </c>
      <c r="T273" s="67">
        <v>0</v>
      </c>
      <c r="U273" s="67">
        <v>2</v>
      </c>
      <c r="V273" s="65">
        <f>入力シート③!$B$1</f>
        <v>0</v>
      </c>
    </row>
    <row r="274" spans="1:22">
      <c r="A274" s="65">
        <f>入力シート③!I72</f>
        <v>0</v>
      </c>
      <c r="B274" s="65" t="str">
        <f t="shared" si="11"/>
        <v>0</v>
      </c>
      <c r="C274" s="65" t="str">
        <f>IFERROR(VLOOKUP(入力シート③!$B$1,所属!$B$2:$C$56,2,FALSE),"0")</f>
        <v>0</v>
      </c>
      <c r="D274" s="134"/>
      <c r="E274" s="134"/>
      <c r="F274" s="65" t="str">
        <f>入力シート③!$G72</f>
        <v/>
      </c>
      <c r="G274" s="65">
        <f>入力シート③!H72</f>
        <v>0</v>
      </c>
      <c r="H274" s="66" t="str">
        <f>IFERROR(VLOOKUP(G274,女子登録②!$P$2:$V$101,4,FALSE),"0")</f>
        <v>0</v>
      </c>
      <c r="I274" s="65">
        <f t="shared" si="12"/>
        <v>0</v>
      </c>
      <c r="J274" s="66" t="str">
        <f>IFERROR(VLOOKUP(I274,女子登録②!$P$2:$V$101,5,FALSE),"0")</f>
        <v>0</v>
      </c>
      <c r="K274" s="66" t="str">
        <f>IFERROR(VLOOKUP(G274,女子登録②!$P$2:$V$101,7,FALSE),"0")</f>
        <v>0</v>
      </c>
      <c r="L274" s="65">
        <v>2</v>
      </c>
      <c r="M274" s="65" t="str">
        <f>IFERROR(VLOOKUP(G274,女子登録②!$P$2:$V$101,3,FALSE),"0")</f>
        <v>0</v>
      </c>
      <c r="N274" s="65" t="str">
        <f>IFERROR(VLOOKUP(G274,女子登録②!$P$2:$V$101,6,FALSE),"0")</f>
        <v>0</v>
      </c>
      <c r="O274" s="134"/>
      <c r="P274" s="67" t="s">
        <v>213</v>
      </c>
      <c r="Q274" s="134"/>
      <c r="R274" s="65" t="str">
        <f>IFERROR(VLOOKUP(A274,出場種目!$C$3:$D$66,2,FALSE),"0")</f>
        <v>0</v>
      </c>
      <c r="S274" s="65">
        <f>入力シート③!J72</f>
        <v>0</v>
      </c>
      <c r="T274" s="67">
        <v>0</v>
      </c>
      <c r="U274" s="67">
        <v>2</v>
      </c>
      <c r="V274" s="65">
        <f>入力シート③!$B$1</f>
        <v>0</v>
      </c>
    </row>
    <row r="275" spans="1:22">
      <c r="A275" s="65">
        <f>入力シート③!I73</f>
        <v>0</v>
      </c>
      <c r="B275" s="65" t="str">
        <f t="shared" ref="B275:B338" si="13">IFERROR(100000*L275+F275,"0")</f>
        <v>0</v>
      </c>
      <c r="C275" s="65" t="str">
        <f>IFERROR(VLOOKUP(入力シート③!$B$1,所属!$B$2:$C$56,2,FALSE),"0")</f>
        <v>0</v>
      </c>
      <c r="D275" s="134"/>
      <c r="E275" s="134"/>
      <c r="F275" s="65" t="str">
        <f>入力シート③!$G73</f>
        <v/>
      </c>
      <c r="G275" s="65">
        <f>入力シート③!H73</f>
        <v>0</v>
      </c>
      <c r="H275" s="66" t="str">
        <f>IFERROR(VLOOKUP(G275,女子登録②!$P$2:$V$101,4,FALSE),"0")</f>
        <v>0</v>
      </c>
      <c r="I275" s="65">
        <f t="shared" ref="I275:I315" si="14">G275</f>
        <v>0</v>
      </c>
      <c r="J275" s="66" t="str">
        <f>IFERROR(VLOOKUP(I275,女子登録②!$P$2:$V$101,5,FALSE),"0")</f>
        <v>0</v>
      </c>
      <c r="K275" s="66" t="str">
        <f>IFERROR(VLOOKUP(G275,女子登録②!$P$2:$V$101,7,FALSE),"0")</f>
        <v>0</v>
      </c>
      <c r="L275" s="65">
        <v>2</v>
      </c>
      <c r="M275" s="65" t="str">
        <f>IFERROR(VLOOKUP(G275,女子登録②!$P$2:$V$101,3,FALSE),"0")</f>
        <v>0</v>
      </c>
      <c r="N275" s="65" t="str">
        <f>IFERROR(VLOOKUP(G275,女子登録②!$P$2:$V$101,6,FALSE),"0")</f>
        <v>0</v>
      </c>
      <c r="O275" s="134"/>
      <c r="P275" s="67" t="s">
        <v>213</v>
      </c>
      <c r="Q275" s="134"/>
      <c r="R275" s="65" t="str">
        <f>IFERROR(VLOOKUP(A275,出場種目!$C$3:$D$66,2,FALSE),"0")</f>
        <v>0</v>
      </c>
      <c r="S275" s="65">
        <f>入力シート③!J73</f>
        <v>0</v>
      </c>
      <c r="T275" s="67">
        <v>0</v>
      </c>
      <c r="U275" s="67">
        <v>2</v>
      </c>
      <c r="V275" s="65">
        <f>入力シート③!$B$1</f>
        <v>0</v>
      </c>
    </row>
    <row r="276" spans="1:22">
      <c r="A276" s="65">
        <f>入力シート③!I74</f>
        <v>0</v>
      </c>
      <c r="B276" s="65" t="str">
        <f t="shared" si="13"/>
        <v>0</v>
      </c>
      <c r="C276" s="65" t="str">
        <f>IFERROR(VLOOKUP(入力シート③!$B$1,所属!$B$2:$C$56,2,FALSE),"0")</f>
        <v>0</v>
      </c>
      <c r="D276" s="134"/>
      <c r="E276" s="134"/>
      <c r="F276" s="65" t="str">
        <f>入力シート③!$G74</f>
        <v/>
      </c>
      <c r="G276" s="65">
        <f>入力シート③!H74</f>
        <v>0</v>
      </c>
      <c r="H276" s="66" t="str">
        <f>IFERROR(VLOOKUP(G276,女子登録②!$P$2:$V$101,4,FALSE),"0")</f>
        <v>0</v>
      </c>
      <c r="I276" s="65">
        <f t="shared" si="14"/>
        <v>0</v>
      </c>
      <c r="J276" s="66" t="str">
        <f>IFERROR(VLOOKUP(I276,女子登録②!$P$2:$V$101,5,FALSE),"0")</f>
        <v>0</v>
      </c>
      <c r="K276" s="66" t="str">
        <f>IFERROR(VLOOKUP(G276,女子登録②!$P$2:$V$101,7,FALSE),"0")</f>
        <v>0</v>
      </c>
      <c r="L276" s="65">
        <v>2</v>
      </c>
      <c r="M276" s="65" t="str">
        <f>IFERROR(VLOOKUP(G276,女子登録②!$P$2:$V$101,3,FALSE),"0")</f>
        <v>0</v>
      </c>
      <c r="N276" s="65" t="str">
        <f>IFERROR(VLOOKUP(G276,女子登録②!$P$2:$V$101,6,FALSE),"0")</f>
        <v>0</v>
      </c>
      <c r="O276" s="134"/>
      <c r="P276" s="67" t="s">
        <v>213</v>
      </c>
      <c r="Q276" s="134"/>
      <c r="R276" s="65" t="str">
        <f>IFERROR(VLOOKUP(A276,出場種目!$C$3:$D$66,2,FALSE),"0")</f>
        <v>0</v>
      </c>
      <c r="S276" s="65">
        <f>入力シート③!J74</f>
        <v>0</v>
      </c>
      <c r="T276" s="67">
        <v>0</v>
      </c>
      <c r="U276" s="67">
        <v>2</v>
      </c>
      <c r="V276" s="65">
        <f>入力シート③!$B$1</f>
        <v>0</v>
      </c>
    </row>
    <row r="277" spans="1:22">
      <c r="A277" s="65">
        <f>入力シート③!I75</f>
        <v>0</v>
      </c>
      <c r="B277" s="65" t="str">
        <f t="shared" si="13"/>
        <v>0</v>
      </c>
      <c r="C277" s="65" t="str">
        <f>IFERROR(VLOOKUP(入力シート③!$B$1,所属!$B$2:$C$56,2,FALSE),"0")</f>
        <v>0</v>
      </c>
      <c r="D277" s="134"/>
      <c r="E277" s="134"/>
      <c r="F277" s="65" t="str">
        <f>入力シート③!$G75</f>
        <v/>
      </c>
      <c r="G277" s="65">
        <f>入力シート③!H75</f>
        <v>0</v>
      </c>
      <c r="H277" s="66" t="str">
        <f>IFERROR(VLOOKUP(G277,女子登録②!$P$2:$V$101,4,FALSE),"0")</f>
        <v>0</v>
      </c>
      <c r="I277" s="65">
        <f t="shared" si="14"/>
        <v>0</v>
      </c>
      <c r="J277" s="66" t="str">
        <f>IFERROR(VLOOKUP(I277,女子登録②!$P$2:$V$101,5,FALSE),"0")</f>
        <v>0</v>
      </c>
      <c r="K277" s="66" t="str">
        <f>IFERROR(VLOOKUP(G277,女子登録②!$P$2:$V$101,7,FALSE),"0")</f>
        <v>0</v>
      </c>
      <c r="L277" s="65">
        <v>2</v>
      </c>
      <c r="M277" s="65" t="str">
        <f>IFERROR(VLOOKUP(G277,女子登録②!$P$2:$V$101,3,FALSE),"0")</f>
        <v>0</v>
      </c>
      <c r="N277" s="65" t="str">
        <f>IFERROR(VLOOKUP(G277,女子登録②!$P$2:$V$101,6,FALSE),"0")</f>
        <v>0</v>
      </c>
      <c r="O277" s="134"/>
      <c r="P277" s="67" t="s">
        <v>213</v>
      </c>
      <c r="Q277" s="134"/>
      <c r="R277" s="65" t="str">
        <f>IFERROR(VLOOKUP(A277,出場種目!$C$3:$D$66,2,FALSE),"0")</f>
        <v>0</v>
      </c>
      <c r="S277" s="65">
        <f>入力シート③!J75</f>
        <v>0</v>
      </c>
      <c r="T277" s="67">
        <v>0</v>
      </c>
      <c r="U277" s="67">
        <v>2</v>
      </c>
      <c r="V277" s="65">
        <f>入力シート③!$B$1</f>
        <v>0</v>
      </c>
    </row>
    <row r="278" spans="1:22">
      <c r="A278" s="65">
        <f>入力シート③!I76</f>
        <v>0</v>
      </c>
      <c r="B278" s="65" t="str">
        <f t="shared" si="13"/>
        <v>0</v>
      </c>
      <c r="C278" s="65" t="str">
        <f>IFERROR(VLOOKUP(入力シート③!$B$1,所属!$B$2:$C$56,2,FALSE),"0")</f>
        <v>0</v>
      </c>
      <c r="D278" s="134"/>
      <c r="E278" s="134"/>
      <c r="F278" s="65" t="str">
        <f>入力シート③!$G76</f>
        <v/>
      </c>
      <c r="G278" s="65">
        <f>入力シート③!H76</f>
        <v>0</v>
      </c>
      <c r="H278" s="66" t="str">
        <f>IFERROR(VLOOKUP(G278,女子登録②!$P$2:$V$101,4,FALSE),"0")</f>
        <v>0</v>
      </c>
      <c r="I278" s="65">
        <f t="shared" si="14"/>
        <v>0</v>
      </c>
      <c r="J278" s="66" t="str">
        <f>IFERROR(VLOOKUP(I278,女子登録②!$P$2:$V$101,5,FALSE),"0")</f>
        <v>0</v>
      </c>
      <c r="K278" s="66" t="str">
        <f>IFERROR(VLOOKUP(G278,女子登録②!$P$2:$V$101,7,FALSE),"0")</f>
        <v>0</v>
      </c>
      <c r="L278" s="65">
        <v>2</v>
      </c>
      <c r="M278" s="65" t="str">
        <f>IFERROR(VLOOKUP(G278,女子登録②!$P$2:$V$101,3,FALSE),"0")</f>
        <v>0</v>
      </c>
      <c r="N278" s="65" t="str">
        <f>IFERROR(VLOOKUP(G278,女子登録②!$P$2:$V$101,6,FALSE),"0")</f>
        <v>0</v>
      </c>
      <c r="O278" s="134"/>
      <c r="P278" s="67" t="s">
        <v>213</v>
      </c>
      <c r="Q278" s="134"/>
      <c r="R278" s="65" t="str">
        <f>IFERROR(VLOOKUP(A278,出場種目!$C$3:$D$66,2,FALSE),"0")</f>
        <v>0</v>
      </c>
      <c r="S278" s="65">
        <f>入力シート③!J76</f>
        <v>0</v>
      </c>
      <c r="T278" s="67">
        <v>0</v>
      </c>
      <c r="U278" s="67">
        <v>2</v>
      </c>
      <c r="V278" s="65">
        <f>入力シート③!$B$1</f>
        <v>0</v>
      </c>
    </row>
    <row r="279" spans="1:22">
      <c r="A279" s="65">
        <f>入力シート③!I77</f>
        <v>0</v>
      </c>
      <c r="B279" s="65" t="str">
        <f t="shared" si="13"/>
        <v>0</v>
      </c>
      <c r="C279" s="65" t="str">
        <f>IFERROR(VLOOKUP(入力シート③!$B$1,所属!$B$2:$C$56,2,FALSE),"0")</f>
        <v>0</v>
      </c>
      <c r="D279" s="134"/>
      <c r="E279" s="134"/>
      <c r="F279" s="65" t="str">
        <f>入力シート③!$G77</f>
        <v/>
      </c>
      <c r="G279" s="65">
        <f>入力シート③!H77</f>
        <v>0</v>
      </c>
      <c r="H279" s="66" t="str">
        <f>IFERROR(VLOOKUP(G279,女子登録②!$P$2:$V$101,4,FALSE),"0")</f>
        <v>0</v>
      </c>
      <c r="I279" s="65">
        <f t="shared" si="14"/>
        <v>0</v>
      </c>
      <c r="J279" s="66" t="str">
        <f>IFERROR(VLOOKUP(I279,女子登録②!$P$2:$V$101,5,FALSE),"0")</f>
        <v>0</v>
      </c>
      <c r="K279" s="66" t="str">
        <f>IFERROR(VLOOKUP(G279,女子登録②!$P$2:$V$101,7,FALSE),"0")</f>
        <v>0</v>
      </c>
      <c r="L279" s="65">
        <v>2</v>
      </c>
      <c r="M279" s="65" t="str">
        <f>IFERROR(VLOOKUP(G279,女子登録②!$P$2:$V$101,3,FALSE),"0")</f>
        <v>0</v>
      </c>
      <c r="N279" s="65" t="str">
        <f>IFERROR(VLOOKUP(G279,女子登録②!$P$2:$V$101,6,FALSE),"0")</f>
        <v>0</v>
      </c>
      <c r="O279" s="134"/>
      <c r="P279" s="67" t="s">
        <v>213</v>
      </c>
      <c r="Q279" s="134"/>
      <c r="R279" s="65" t="str">
        <f>IFERROR(VLOOKUP(A279,出場種目!$C$3:$D$66,2,FALSE),"0")</f>
        <v>0</v>
      </c>
      <c r="S279" s="65">
        <f>入力シート③!J77</f>
        <v>0</v>
      </c>
      <c r="T279" s="67">
        <v>0</v>
      </c>
      <c r="U279" s="67">
        <v>2</v>
      </c>
      <c r="V279" s="65">
        <f>入力シート③!$B$1</f>
        <v>0</v>
      </c>
    </row>
    <row r="280" spans="1:22">
      <c r="A280" s="65">
        <f>入力シート③!I78</f>
        <v>0</v>
      </c>
      <c r="B280" s="65" t="str">
        <f t="shared" si="13"/>
        <v>0</v>
      </c>
      <c r="C280" s="65" t="str">
        <f>IFERROR(VLOOKUP(入力シート③!$B$1,所属!$B$2:$C$56,2,FALSE),"0")</f>
        <v>0</v>
      </c>
      <c r="D280" s="134"/>
      <c r="E280" s="134"/>
      <c r="F280" s="65" t="str">
        <f>入力シート③!$G78</f>
        <v/>
      </c>
      <c r="G280" s="65">
        <f>入力シート③!H78</f>
        <v>0</v>
      </c>
      <c r="H280" s="66" t="str">
        <f>IFERROR(VLOOKUP(G280,女子登録②!$P$2:$V$101,4,FALSE),"0")</f>
        <v>0</v>
      </c>
      <c r="I280" s="65">
        <f t="shared" si="14"/>
        <v>0</v>
      </c>
      <c r="J280" s="66" t="str">
        <f>IFERROR(VLOOKUP(I280,女子登録②!$P$2:$V$101,5,FALSE),"0")</f>
        <v>0</v>
      </c>
      <c r="K280" s="66" t="str">
        <f>IFERROR(VLOOKUP(G280,女子登録②!$P$2:$V$101,7,FALSE),"0")</f>
        <v>0</v>
      </c>
      <c r="L280" s="65">
        <v>2</v>
      </c>
      <c r="M280" s="65" t="str">
        <f>IFERROR(VLOOKUP(G280,女子登録②!$P$2:$V$101,3,FALSE),"0")</f>
        <v>0</v>
      </c>
      <c r="N280" s="65" t="str">
        <f>IFERROR(VLOOKUP(G280,女子登録②!$P$2:$V$101,6,FALSE),"0")</f>
        <v>0</v>
      </c>
      <c r="O280" s="134"/>
      <c r="P280" s="67" t="s">
        <v>213</v>
      </c>
      <c r="Q280" s="134"/>
      <c r="R280" s="65" t="str">
        <f>IFERROR(VLOOKUP(A280,出場種目!$C$3:$D$66,2,FALSE),"0")</f>
        <v>0</v>
      </c>
      <c r="S280" s="65">
        <f>入力シート③!J78</f>
        <v>0</v>
      </c>
      <c r="T280" s="67">
        <v>0</v>
      </c>
      <c r="U280" s="67">
        <v>2</v>
      </c>
      <c r="V280" s="65">
        <f>入力シート③!$B$1</f>
        <v>0</v>
      </c>
    </row>
    <row r="281" spans="1:22">
      <c r="A281" s="65">
        <f>入力シート③!I79</f>
        <v>0</v>
      </c>
      <c r="B281" s="65" t="str">
        <f t="shared" si="13"/>
        <v>0</v>
      </c>
      <c r="C281" s="65" t="str">
        <f>IFERROR(VLOOKUP(入力シート③!$B$1,所属!$B$2:$C$56,2,FALSE),"0")</f>
        <v>0</v>
      </c>
      <c r="D281" s="134"/>
      <c r="E281" s="134"/>
      <c r="F281" s="65" t="str">
        <f>入力シート③!$G79</f>
        <v/>
      </c>
      <c r="G281" s="65">
        <f>入力シート③!H79</f>
        <v>0</v>
      </c>
      <c r="H281" s="66" t="str">
        <f>IFERROR(VLOOKUP(G281,女子登録②!$P$2:$V$101,4,FALSE),"0")</f>
        <v>0</v>
      </c>
      <c r="I281" s="65">
        <f t="shared" si="14"/>
        <v>0</v>
      </c>
      <c r="J281" s="66" t="str">
        <f>IFERROR(VLOOKUP(I281,女子登録②!$P$2:$V$101,5,FALSE),"0")</f>
        <v>0</v>
      </c>
      <c r="K281" s="66" t="str">
        <f>IFERROR(VLOOKUP(G281,女子登録②!$P$2:$V$101,7,FALSE),"0")</f>
        <v>0</v>
      </c>
      <c r="L281" s="65">
        <v>2</v>
      </c>
      <c r="M281" s="65" t="str">
        <f>IFERROR(VLOOKUP(G281,女子登録②!$P$2:$V$101,3,FALSE),"0")</f>
        <v>0</v>
      </c>
      <c r="N281" s="65" t="str">
        <f>IFERROR(VLOOKUP(G281,女子登録②!$P$2:$V$101,6,FALSE),"0")</f>
        <v>0</v>
      </c>
      <c r="O281" s="134"/>
      <c r="P281" s="67" t="s">
        <v>213</v>
      </c>
      <c r="Q281" s="134"/>
      <c r="R281" s="65" t="str">
        <f>IFERROR(VLOOKUP(A281,出場種目!$C$3:$D$66,2,FALSE),"0")</f>
        <v>0</v>
      </c>
      <c r="S281" s="65">
        <f>入力シート③!J79</f>
        <v>0</v>
      </c>
      <c r="T281" s="67">
        <v>0</v>
      </c>
      <c r="U281" s="67">
        <v>2</v>
      </c>
      <c r="V281" s="65">
        <f>入力シート③!$B$1</f>
        <v>0</v>
      </c>
    </row>
    <row r="282" spans="1:22">
      <c r="A282" s="65">
        <f>入力シート③!I80</f>
        <v>0</v>
      </c>
      <c r="B282" s="65" t="str">
        <f t="shared" si="13"/>
        <v>0</v>
      </c>
      <c r="C282" s="65" t="str">
        <f>IFERROR(VLOOKUP(入力シート③!$B$1,所属!$B$2:$C$56,2,FALSE),"0")</f>
        <v>0</v>
      </c>
      <c r="D282" s="134"/>
      <c r="E282" s="134"/>
      <c r="F282" s="65" t="str">
        <f>入力シート③!$G80</f>
        <v/>
      </c>
      <c r="G282" s="65">
        <f>入力シート③!H80</f>
        <v>0</v>
      </c>
      <c r="H282" s="66" t="str">
        <f>IFERROR(VLOOKUP(G282,女子登録②!$P$2:$V$101,4,FALSE),"0")</f>
        <v>0</v>
      </c>
      <c r="I282" s="65">
        <f t="shared" si="14"/>
        <v>0</v>
      </c>
      <c r="J282" s="66" t="str">
        <f>IFERROR(VLOOKUP(I282,女子登録②!$P$2:$V$101,5,FALSE),"0")</f>
        <v>0</v>
      </c>
      <c r="K282" s="66" t="str">
        <f>IFERROR(VLOOKUP(G282,女子登録②!$P$2:$V$101,7,FALSE),"0")</f>
        <v>0</v>
      </c>
      <c r="L282" s="65">
        <v>2</v>
      </c>
      <c r="M282" s="65" t="str">
        <f>IFERROR(VLOOKUP(G282,女子登録②!$P$2:$V$101,3,FALSE),"0")</f>
        <v>0</v>
      </c>
      <c r="N282" s="65" t="str">
        <f>IFERROR(VLOOKUP(G282,女子登録②!$P$2:$V$101,6,FALSE),"0")</f>
        <v>0</v>
      </c>
      <c r="O282" s="134"/>
      <c r="P282" s="67" t="s">
        <v>213</v>
      </c>
      <c r="Q282" s="134"/>
      <c r="R282" s="65" t="str">
        <f>IFERROR(VLOOKUP(A282,出場種目!$C$3:$D$66,2,FALSE),"0")</f>
        <v>0</v>
      </c>
      <c r="S282" s="65">
        <f>入力シート③!J80</f>
        <v>0</v>
      </c>
      <c r="T282" s="67">
        <v>0</v>
      </c>
      <c r="U282" s="67">
        <v>2</v>
      </c>
      <c r="V282" s="65">
        <f>入力シート③!$B$1</f>
        <v>0</v>
      </c>
    </row>
    <row r="283" spans="1:22">
      <c r="A283" s="65">
        <f>入力シート③!I81</f>
        <v>0</v>
      </c>
      <c r="B283" s="65" t="str">
        <f t="shared" si="13"/>
        <v>0</v>
      </c>
      <c r="C283" s="65" t="str">
        <f>IFERROR(VLOOKUP(入力シート③!$B$1,所属!$B$2:$C$56,2,FALSE),"0")</f>
        <v>0</v>
      </c>
      <c r="D283" s="134"/>
      <c r="E283" s="134"/>
      <c r="F283" s="65" t="str">
        <f>入力シート③!$G81</f>
        <v/>
      </c>
      <c r="G283" s="65">
        <f>入力シート③!H81</f>
        <v>0</v>
      </c>
      <c r="H283" s="66" t="str">
        <f>IFERROR(VLOOKUP(G283,女子登録②!$P$2:$V$101,4,FALSE),"0")</f>
        <v>0</v>
      </c>
      <c r="I283" s="65">
        <f t="shared" si="14"/>
        <v>0</v>
      </c>
      <c r="J283" s="66" t="str">
        <f>IFERROR(VLOOKUP(I283,女子登録②!$P$2:$V$101,5,FALSE),"0")</f>
        <v>0</v>
      </c>
      <c r="K283" s="66" t="str">
        <f>IFERROR(VLOOKUP(G283,女子登録②!$P$2:$V$101,7,FALSE),"0")</f>
        <v>0</v>
      </c>
      <c r="L283" s="65">
        <v>2</v>
      </c>
      <c r="M283" s="65" t="str">
        <f>IFERROR(VLOOKUP(G283,女子登録②!$P$2:$V$101,3,FALSE),"0")</f>
        <v>0</v>
      </c>
      <c r="N283" s="65" t="str">
        <f>IFERROR(VLOOKUP(G283,女子登録②!$P$2:$V$101,6,FALSE),"0")</f>
        <v>0</v>
      </c>
      <c r="O283" s="134"/>
      <c r="P283" s="67" t="s">
        <v>213</v>
      </c>
      <c r="Q283" s="134"/>
      <c r="R283" s="65" t="str">
        <f>IFERROR(VLOOKUP(A283,出場種目!$C$3:$D$66,2,FALSE),"0")</f>
        <v>0</v>
      </c>
      <c r="S283" s="65">
        <f>入力シート③!J81</f>
        <v>0</v>
      </c>
      <c r="T283" s="67">
        <v>0</v>
      </c>
      <c r="U283" s="67">
        <v>2</v>
      </c>
      <c r="V283" s="65">
        <f>入力シート③!$B$1</f>
        <v>0</v>
      </c>
    </row>
    <row r="284" spans="1:22">
      <c r="A284" s="65">
        <f>入力シート③!I82</f>
        <v>0</v>
      </c>
      <c r="B284" s="65" t="str">
        <f t="shared" si="13"/>
        <v>0</v>
      </c>
      <c r="C284" s="65" t="str">
        <f>IFERROR(VLOOKUP(入力シート③!$B$1,所属!$B$2:$C$56,2,FALSE),"0")</f>
        <v>0</v>
      </c>
      <c r="D284" s="134"/>
      <c r="E284" s="134"/>
      <c r="F284" s="65" t="str">
        <f>入力シート③!$G82</f>
        <v/>
      </c>
      <c r="G284" s="65">
        <f>入力シート③!H82</f>
        <v>0</v>
      </c>
      <c r="H284" s="66" t="str">
        <f>IFERROR(VLOOKUP(G284,女子登録②!$P$2:$V$101,4,FALSE),"0")</f>
        <v>0</v>
      </c>
      <c r="I284" s="65">
        <f t="shared" si="14"/>
        <v>0</v>
      </c>
      <c r="J284" s="66" t="str">
        <f>IFERROR(VLOOKUP(I284,女子登録②!$P$2:$V$101,5,FALSE),"0")</f>
        <v>0</v>
      </c>
      <c r="K284" s="66" t="str">
        <f>IFERROR(VLOOKUP(G284,女子登録②!$P$2:$V$101,7,FALSE),"0")</f>
        <v>0</v>
      </c>
      <c r="L284" s="65">
        <v>2</v>
      </c>
      <c r="M284" s="65" t="str">
        <f>IFERROR(VLOOKUP(G284,女子登録②!$P$2:$V$101,3,FALSE),"0")</f>
        <v>0</v>
      </c>
      <c r="N284" s="65" t="str">
        <f>IFERROR(VLOOKUP(G284,女子登録②!$P$2:$V$101,6,FALSE),"0")</f>
        <v>0</v>
      </c>
      <c r="O284" s="134"/>
      <c r="P284" s="67" t="s">
        <v>213</v>
      </c>
      <c r="Q284" s="134"/>
      <c r="R284" s="65" t="str">
        <f>IFERROR(VLOOKUP(A284,出場種目!$C$3:$D$66,2,FALSE),"0")</f>
        <v>0</v>
      </c>
      <c r="S284" s="65">
        <f>入力シート③!J82</f>
        <v>0</v>
      </c>
      <c r="T284" s="67">
        <v>0</v>
      </c>
      <c r="U284" s="67">
        <v>2</v>
      </c>
      <c r="V284" s="65">
        <f>入力シート③!$B$1</f>
        <v>0</v>
      </c>
    </row>
    <row r="285" spans="1:22">
      <c r="A285" s="65">
        <f>入力シート③!I83</f>
        <v>0</v>
      </c>
      <c r="B285" s="65" t="str">
        <f t="shared" si="13"/>
        <v>0</v>
      </c>
      <c r="C285" s="65" t="str">
        <f>IFERROR(VLOOKUP(入力シート③!$B$1,所属!$B$2:$C$56,2,FALSE),"0")</f>
        <v>0</v>
      </c>
      <c r="D285" s="134"/>
      <c r="E285" s="134"/>
      <c r="F285" s="65" t="str">
        <f>入力シート③!$G83</f>
        <v/>
      </c>
      <c r="G285" s="65">
        <f>入力シート③!H83</f>
        <v>0</v>
      </c>
      <c r="H285" s="66" t="str">
        <f>IFERROR(VLOOKUP(G285,女子登録②!$P$2:$V$101,4,FALSE),"0")</f>
        <v>0</v>
      </c>
      <c r="I285" s="65">
        <f t="shared" si="14"/>
        <v>0</v>
      </c>
      <c r="J285" s="66" t="str">
        <f>IFERROR(VLOOKUP(I285,女子登録②!$P$2:$V$101,5,FALSE),"0")</f>
        <v>0</v>
      </c>
      <c r="K285" s="66" t="str">
        <f>IFERROR(VLOOKUP(G285,女子登録②!$P$2:$V$101,7,FALSE),"0")</f>
        <v>0</v>
      </c>
      <c r="L285" s="65">
        <v>2</v>
      </c>
      <c r="M285" s="65" t="str">
        <f>IFERROR(VLOOKUP(G285,女子登録②!$P$2:$V$101,3,FALSE),"0")</f>
        <v>0</v>
      </c>
      <c r="N285" s="65" t="str">
        <f>IFERROR(VLOOKUP(G285,女子登録②!$P$2:$V$101,6,FALSE),"0")</f>
        <v>0</v>
      </c>
      <c r="O285" s="134"/>
      <c r="P285" s="67" t="s">
        <v>213</v>
      </c>
      <c r="Q285" s="134"/>
      <c r="R285" s="65" t="str">
        <f>IFERROR(VLOOKUP(A285,出場種目!$C$3:$D$66,2,FALSE),"0")</f>
        <v>0</v>
      </c>
      <c r="S285" s="65">
        <f>入力シート③!J83</f>
        <v>0</v>
      </c>
      <c r="T285" s="67">
        <v>0</v>
      </c>
      <c r="U285" s="67">
        <v>2</v>
      </c>
      <c r="V285" s="65">
        <f>入力シート③!$B$1</f>
        <v>0</v>
      </c>
    </row>
    <row r="286" spans="1:22">
      <c r="A286" s="65">
        <f>入力シート③!I84</f>
        <v>0</v>
      </c>
      <c r="B286" s="65" t="str">
        <f t="shared" si="13"/>
        <v>0</v>
      </c>
      <c r="C286" s="65" t="str">
        <f>IFERROR(VLOOKUP(入力シート③!$B$1,所属!$B$2:$C$56,2,FALSE),"0")</f>
        <v>0</v>
      </c>
      <c r="D286" s="134"/>
      <c r="E286" s="134"/>
      <c r="F286" s="65" t="str">
        <f>入力シート③!$G84</f>
        <v/>
      </c>
      <c r="G286" s="65">
        <f>入力シート③!H84</f>
        <v>0</v>
      </c>
      <c r="H286" s="66" t="str">
        <f>IFERROR(VLOOKUP(G286,女子登録②!$P$2:$V$101,4,FALSE),"0")</f>
        <v>0</v>
      </c>
      <c r="I286" s="65">
        <f t="shared" si="14"/>
        <v>0</v>
      </c>
      <c r="J286" s="66" t="str">
        <f>IFERROR(VLOOKUP(I286,女子登録②!$P$2:$V$101,5,FALSE),"0")</f>
        <v>0</v>
      </c>
      <c r="K286" s="66" t="str">
        <f>IFERROR(VLOOKUP(G286,女子登録②!$P$2:$V$101,7,FALSE),"0")</f>
        <v>0</v>
      </c>
      <c r="L286" s="65">
        <v>2</v>
      </c>
      <c r="M286" s="65" t="str">
        <f>IFERROR(VLOOKUP(G286,女子登録②!$P$2:$V$101,3,FALSE),"0")</f>
        <v>0</v>
      </c>
      <c r="N286" s="65" t="str">
        <f>IFERROR(VLOOKUP(G286,女子登録②!$P$2:$V$101,6,FALSE),"0")</f>
        <v>0</v>
      </c>
      <c r="O286" s="134"/>
      <c r="P286" s="67" t="s">
        <v>213</v>
      </c>
      <c r="Q286" s="134"/>
      <c r="R286" s="65" t="str">
        <f>IFERROR(VLOOKUP(A286,出場種目!$C$3:$D$66,2,FALSE),"0")</f>
        <v>0</v>
      </c>
      <c r="S286" s="65">
        <f>入力シート③!J84</f>
        <v>0</v>
      </c>
      <c r="T286" s="67">
        <v>0</v>
      </c>
      <c r="U286" s="67">
        <v>2</v>
      </c>
      <c r="V286" s="65">
        <f>入力シート③!$B$1</f>
        <v>0</v>
      </c>
    </row>
    <row r="287" spans="1:22">
      <c r="A287" s="65">
        <f>入力シート③!I85</f>
        <v>0</v>
      </c>
      <c r="B287" s="65" t="str">
        <f t="shared" si="13"/>
        <v>0</v>
      </c>
      <c r="C287" s="65" t="str">
        <f>IFERROR(VLOOKUP(入力シート③!$B$1,所属!$B$2:$C$56,2,FALSE),"0")</f>
        <v>0</v>
      </c>
      <c r="D287" s="134"/>
      <c r="E287" s="134"/>
      <c r="F287" s="65" t="str">
        <f>入力シート③!$G85</f>
        <v/>
      </c>
      <c r="G287" s="65">
        <f>入力シート③!H85</f>
        <v>0</v>
      </c>
      <c r="H287" s="66" t="str">
        <f>IFERROR(VLOOKUP(G287,女子登録②!$P$2:$V$101,4,FALSE),"0")</f>
        <v>0</v>
      </c>
      <c r="I287" s="65">
        <f t="shared" si="14"/>
        <v>0</v>
      </c>
      <c r="J287" s="66" t="str">
        <f>IFERROR(VLOOKUP(I287,女子登録②!$P$2:$V$101,5,FALSE),"0")</f>
        <v>0</v>
      </c>
      <c r="K287" s="66" t="str">
        <f>IFERROR(VLOOKUP(G287,女子登録②!$P$2:$V$101,7,FALSE),"0")</f>
        <v>0</v>
      </c>
      <c r="L287" s="65">
        <v>2</v>
      </c>
      <c r="M287" s="65" t="str">
        <f>IFERROR(VLOOKUP(G287,女子登録②!$P$2:$V$101,3,FALSE),"0")</f>
        <v>0</v>
      </c>
      <c r="N287" s="65" t="str">
        <f>IFERROR(VLOOKUP(G287,女子登録②!$P$2:$V$101,6,FALSE),"0")</f>
        <v>0</v>
      </c>
      <c r="O287" s="134"/>
      <c r="P287" s="67" t="s">
        <v>213</v>
      </c>
      <c r="Q287" s="134"/>
      <c r="R287" s="65" t="str">
        <f>IFERROR(VLOOKUP(A287,出場種目!$C$3:$D$66,2,FALSE),"0")</f>
        <v>0</v>
      </c>
      <c r="S287" s="65">
        <f>入力シート③!J85</f>
        <v>0</v>
      </c>
      <c r="T287" s="67">
        <v>0</v>
      </c>
      <c r="U287" s="67">
        <v>2</v>
      </c>
      <c r="V287" s="65">
        <f>入力シート③!$B$1</f>
        <v>0</v>
      </c>
    </row>
    <row r="288" spans="1:22">
      <c r="A288" s="65">
        <f>入力シート③!I86</f>
        <v>0</v>
      </c>
      <c r="B288" s="65" t="str">
        <f t="shared" si="13"/>
        <v>0</v>
      </c>
      <c r="C288" s="65" t="str">
        <f>IFERROR(VLOOKUP(入力シート③!$B$1,所属!$B$2:$C$56,2,FALSE),"0")</f>
        <v>0</v>
      </c>
      <c r="D288" s="134"/>
      <c r="E288" s="134"/>
      <c r="F288" s="65" t="str">
        <f>入力シート③!$G86</f>
        <v/>
      </c>
      <c r="G288" s="65">
        <f>入力シート③!H86</f>
        <v>0</v>
      </c>
      <c r="H288" s="66" t="str">
        <f>IFERROR(VLOOKUP(G288,女子登録②!$P$2:$V$101,4,FALSE),"0")</f>
        <v>0</v>
      </c>
      <c r="I288" s="65">
        <f t="shared" si="14"/>
        <v>0</v>
      </c>
      <c r="J288" s="66" t="str">
        <f>IFERROR(VLOOKUP(I288,女子登録②!$P$2:$V$101,5,FALSE),"0")</f>
        <v>0</v>
      </c>
      <c r="K288" s="66" t="str">
        <f>IFERROR(VLOOKUP(G288,女子登録②!$P$2:$V$101,7,FALSE),"0")</f>
        <v>0</v>
      </c>
      <c r="L288" s="65">
        <v>2</v>
      </c>
      <c r="M288" s="65" t="str">
        <f>IFERROR(VLOOKUP(G288,女子登録②!$P$2:$V$101,3,FALSE),"0")</f>
        <v>0</v>
      </c>
      <c r="N288" s="65" t="str">
        <f>IFERROR(VLOOKUP(G288,女子登録②!$P$2:$V$101,6,FALSE),"0")</f>
        <v>0</v>
      </c>
      <c r="O288" s="134"/>
      <c r="P288" s="67" t="s">
        <v>213</v>
      </c>
      <c r="Q288" s="134"/>
      <c r="R288" s="65" t="str">
        <f>IFERROR(VLOOKUP(A288,出場種目!$C$3:$D$66,2,FALSE),"0")</f>
        <v>0</v>
      </c>
      <c r="S288" s="65">
        <f>入力シート③!J86</f>
        <v>0</v>
      </c>
      <c r="T288" s="67">
        <v>0</v>
      </c>
      <c r="U288" s="67">
        <v>2</v>
      </c>
      <c r="V288" s="65">
        <f>入力シート③!$B$1</f>
        <v>0</v>
      </c>
    </row>
    <row r="289" spans="1:22">
      <c r="A289" s="65">
        <f>入力シート③!I87</f>
        <v>0</v>
      </c>
      <c r="B289" s="65" t="str">
        <f t="shared" si="13"/>
        <v>0</v>
      </c>
      <c r="C289" s="65" t="str">
        <f>IFERROR(VLOOKUP(入力シート③!$B$1,所属!$B$2:$C$56,2,FALSE),"0")</f>
        <v>0</v>
      </c>
      <c r="D289" s="134"/>
      <c r="E289" s="134"/>
      <c r="F289" s="65" t="str">
        <f>入力シート③!$G87</f>
        <v/>
      </c>
      <c r="G289" s="65">
        <f>入力シート③!H87</f>
        <v>0</v>
      </c>
      <c r="H289" s="66" t="str">
        <f>IFERROR(VLOOKUP(G289,女子登録②!$P$2:$V$101,4,FALSE),"0")</f>
        <v>0</v>
      </c>
      <c r="I289" s="65">
        <f t="shared" si="14"/>
        <v>0</v>
      </c>
      <c r="J289" s="66" t="str">
        <f>IFERROR(VLOOKUP(I289,女子登録②!$P$2:$V$101,5,FALSE),"0")</f>
        <v>0</v>
      </c>
      <c r="K289" s="66" t="str">
        <f>IFERROR(VLOOKUP(G289,女子登録②!$P$2:$V$101,7,FALSE),"0")</f>
        <v>0</v>
      </c>
      <c r="L289" s="65">
        <v>2</v>
      </c>
      <c r="M289" s="65" t="str">
        <f>IFERROR(VLOOKUP(G289,女子登録②!$P$2:$V$101,3,FALSE),"0")</f>
        <v>0</v>
      </c>
      <c r="N289" s="65" t="str">
        <f>IFERROR(VLOOKUP(G289,女子登録②!$P$2:$V$101,6,FALSE),"0")</f>
        <v>0</v>
      </c>
      <c r="O289" s="134"/>
      <c r="P289" s="67" t="s">
        <v>213</v>
      </c>
      <c r="Q289" s="134"/>
      <c r="R289" s="65" t="str">
        <f>IFERROR(VLOOKUP(A289,出場種目!$C$3:$D$66,2,FALSE),"0")</f>
        <v>0</v>
      </c>
      <c r="S289" s="65">
        <f>入力シート③!J87</f>
        <v>0</v>
      </c>
      <c r="T289" s="67">
        <v>0</v>
      </c>
      <c r="U289" s="67">
        <v>2</v>
      </c>
      <c r="V289" s="65">
        <f>入力シート③!$B$1</f>
        <v>0</v>
      </c>
    </row>
    <row r="290" spans="1:22">
      <c r="A290" s="65">
        <f>入力シート③!I88</f>
        <v>0</v>
      </c>
      <c r="B290" s="65" t="str">
        <f t="shared" si="13"/>
        <v>0</v>
      </c>
      <c r="C290" s="65" t="str">
        <f>IFERROR(VLOOKUP(入力シート③!$B$1,所属!$B$2:$C$56,2,FALSE),"0")</f>
        <v>0</v>
      </c>
      <c r="D290" s="134"/>
      <c r="E290" s="134"/>
      <c r="F290" s="65" t="str">
        <f>入力シート③!$G88</f>
        <v/>
      </c>
      <c r="G290" s="65">
        <f>入力シート③!H88</f>
        <v>0</v>
      </c>
      <c r="H290" s="66" t="str">
        <f>IFERROR(VLOOKUP(G290,女子登録②!$P$2:$V$101,4,FALSE),"0")</f>
        <v>0</v>
      </c>
      <c r="I290" s="65">
        <f t="shared" si="14"/>
        <v>0</v>
      </c>
      <c r="J290" s="66" t="str">
        <f>IFERROR(VLOOKUP(I290,女子登録②!$P$2:$V$101,5,FALSE),"0")</f>
        <v>0</v>
      </c>
      <c r="K290" s="66" t="str">
        <f>IFERROR(VLOOKUP(G290,女子登録②!$P$2:$V$101,7,FALSE),"0")</f>
        <v>0</v>
      </c>
      <c r="L290" s="65">
        <v>2</v>
      </c>
      <c r="M290" s="65" t="str">
        <f>IFERROR(VLOOKUP(G290,女子登録②!$P$2:$V$101,3,FALSE),"0")</f>
        <v>0</v>
      </c>
      <c r="N290" s="65" t="str">
        <f>IFERROR(VLOOKUP(G290,女子登録②!$P$2:$V$101,6,FALSE),"0")</f>
        <v>0</v>
      </c>
      <c r="O290" s="134"/>
      <c r="P290" s="67" t="s">
        <v>213</v>
      </c>
      <c r="Q290" s="134"/>
      <c r="R290" s="65" t="str">
        <f>IFERROR(VLOOKUP(A290,出場種目!$C$3:$D$66,2,FALSE),"0")</f>
        <v>0</v>
      </c>
      <c r="S290" s="65">
        <f>入力シート③!J88</f>
        <v>0</v>
      </c>
      <c r="T290" s="67">
        <v>0</v>
      </c>
      <c r="U290" s="67">
        <v>2</v>
      </c>
      <c r="V290" s="65">
        <f>入力シート③!$B$1</f>
        <v>0</v>
      </c>
    </row>
    <row r="291" spans="1:22">
      <c r="A291" s="65">
        <f>入力シート③!I89</f>
        <v>0</v>
      </c>
      <c r="B291" s="65" t="str">
        <f t="shared" si="13"/>
        <v>0</v>
      </c>
      <c r="C291" s="65" t="str">
        <f>IFERROR(VLOOKUP(入力シート③!$B$1,所属!$B$2:$C$56,2,FALSE),"0")</f>
        <v>0</v>
      </c>
      <c r="D291" s="134"/>
      <c r="E291" s="134"/>
      <c r="F291" s="65" t="str">
        <f>入力シート③!$G89</f>
        <v/>
      </c>
      <c r="G291" s="65">
        <f>入力シート③!H89</f>
        <v>0</v>
      </c>
      <c r="H291" s="66" t="str">
        <f>IFERROR(VLOOKUP(G291,女子登録②!$P$2:$V$101,4,FALSE),"0")</f>
        <v>0</v>
      </c>
      <c r="I291" s="65">
        <f t="shared" si="14"/>
        <v>0</v>
      </c>
      <c r="J291" s="66" t="str">
        <f>IFERROR(VLOOKUP(I291,女子登録②!$P$2:$V$101,5,FALSE),"0")</f>
        <v>0</v>
      </c>
      <c r="K291" s="66" t="str">
        <f>IFERROR(VLOOKUP(G291,女子登録②!$P$2:$V$101,7,FALSE),"0")</f>
        <v>0</v>
      </c>
      <c r="L291" s="65">
        <v>2</v>
      </c>
      <c r="M291" s="65" t="str">
        <f>IFERROR(VLOOKUP(G291,女子登録②!$P$2:$V$101,3,FALSE),"0")</f>
        <v>0</v>
      </c>
      <c r="N291" s="65" t="str">
        <f>IFERROR(VLOOKUP(G291,女子登録②!$P$2:$V$101,6,FALSE),"0")</f>
        <v>0</v>
      </c>
      <c r="O291" s="134"/>
      <c r="P291" s="67" t="s">
        <v>213</v>
      </c>
      <c r="Q291" s="134"/>
      <c r="R291" s="65" t="str">
        <f>IFERROR(VLOOKUP(A291,出場種目!$C$3:$D$66,2,FALSE),"0")</f>
        <v>0</v>
      </c>
      <c r="S291" s="65">
        <f>入力シート③!J89</f>
        <v>0</v>
      </c>
      <c r="T291" s="67">
        <v>0</v>
      </c>
      <c r="U291" s="67">
        <v>2</v>
      </c>
      <c r="V291" s="65">
        <f>入力シート③!$B$1</f>
        <v>0</v>
      </c>
    </row>
    <row r="292" spans="1:22">
      <c r="A292" s="65">
        <f>入力シート③!I90</f>
        <v>0</v>
      </c>
      <c r="B292" s="65" t="str">
        <f t="shared" si="13"/>
        <v>0</v>
      </c>
      <c r="C292" s="65" t="str">
        <f>IFERROR(VLOOKUP(入力シート③!$B$1,所属!$B$2:$C$56,2,FALSE),"0")</f>
        <v>0</v>
      </c>
      <c r="D292" s="134"/>
      <c r="E292" s="134"/>
      <c r="F292" s="65" t="str">
        <f>入力シート③!$G90</f>
        <v/>
      </c>
      <c r="G292" s="65">
        <f>入力シート③!H90</f>
        <v>0</v>
      </c>
      <c r="H292" s="66" t="str">
        <f>IFERROR(VLOOKUP(G292,女子登録②!$P$2:$V$101,4,FALSE),"0")</f>
        <v>0</v>
      </c>
      <c r="I292" s="65">
        <f t="shared" si="14"/>
        <v>0</v>
      </c>
      <c r="J292" s="66" t="str">
        <f>IFERROR(VLOOKUP(I292,女子登録②!$P$2:$V$101,5,FALSE),"0")</f>
        <v>0</v>
      </c>
      <c r="K292" s="66" t="str">
        <f>IFERROR(VLOOKUP(G292,女子登録②!$P$2:$V$101,7,FALSE),"0")</f>
        <v>0</v>
      </c>
      <c r="L292" s="65">
        <v>2</v>
      </c>
      <c r="M292" s="65" t="str">
        <f>IFERROR(VLOOKUP(G292,女子登録②!$P$2:$V$101,3,FALSE),"0")</f>
        <v>0</v>
      </c>
      <c r="N292" s="65" t="str">
        <f>IFERROR(VLOOKUP(G292,女子登録②!$P$2:$V$101,6,FALSE),"0")</f>
        <v>0</v>
      </c>
      <c r="O292" s="134"/>
      <c r="P292" s="67" t="s">
        <v>213</v>
      </c>
      <c r="Q292" s="134"/>
      <c r="R292" s="65" t="str">
        <f>IFERROR(VLOOKUP(A292,出場種目!$C$3:$D$66,2,FALSE),"0")</f>
        <v>0</v>
      </c>
      <c r="S292" s="65">
        <f>入力シート③!J90</f>
        <v>0</v>
      </c>
      <c r="T292" s="67">
        <v>0</v>
      </c>
      <c r="U292" s="67">
        <v>2</v>
      </c>
      <c r="V292" s="65">
        <f>入力シート③!$B$1</f>
        <v>0</v>
      </c>
    </row>
    <row r="293" spans="1:22">
      <c r="A293" s="65">
        <f>入力シート③!I91</f>
        <v>0</v>
      </c>
      <c r="B293" s="65" t="str">
        <f t="shared" si="13"/>
        <v>0</v>
      </c>
      <c r="C293" s="65" t="str">
        <f>IFERROR(VLOOKUP(入力シート③!$B$1,所属!$B$2:$C$56,2,FALSE),"0")</f>
        <v>0</v>
      </c>
      <c r="D293" s="134"/>
      <c r="E293" s="134"/>
      <c r="F293" s="65" t="str">
        <f>入力シート③!$G91</f>
        <v/>
      </c>
      <c r="G293" s="65">
        <f>入力シート③!H91</f>
        <v>0</v>
      </c>
      <c r="H293" s="66" t="str">
        <f>IFERROR(VLOOKUP(G293,女子登録②!$P$2:$V$101,4,FALSE),"0")</f>
        <v>0</v>
      </c>
      <c r="I293" s="65">
        <f t="shared" si="14"/>
        <v>0</v>
      </c>
      <c r="J293" s="66" t="str">
        <f>IFERROR(VLOOKUP(I293,女子登録②!$P$2:$V$101,5,FALSE),"0")</f>
        <v>0</v>
      </c>
      <c r="K293" s="66" t="str">
        <f>IFERROR(VLOOKUP(G293,女子登録②!$P$2:$V$101,7,FALSE),"0")</f>
        <v>0</v>
      </c>
      <c r="L293" s="65">
        <v>2</v>
      </c>
      <c r="M293" s="65" t="str">
        <f>IFERROR(VLOOKUP(G293,女子登録②!$P$2:$V$101,3,FALSE),"0")</f>
        <v>0</v>
      </c>
      <c r="N293" s="65" t="str">
        <f>IFERROR(VLOOKUP(G293,女子登録②!$P$2:$V$101,6,FALSE),"0")</f>
        <v>0</v>
      </c>
      <c r="O293" s="134"/>
      <c r="P293" s="67" t="s">
        <v>213</v>
      </c>
      <c r="Q293" s="134"/>
      <c r="R293" s="65" t="str">
        <f>IFERROR(VLOOKUP(A293,出場種目!$C$3:$D$66,2,FALSE),"0")</f>
        <v>0</v>
      </c>
      <c r="S293" s="65">
        <f>入力シート③!J91</f>
        <v>0</v>
      </c>
      <c r="T293" s="67">
        <v>0</v>
      </c>
      <c r="U293" s="67">
        <v>2</v>
      </c>
      <c r="V293" s="65">
        <f>入力シート③!$B$1</f>
        <v>0</v>
      </c>
    </row>
    <row r="294" spans="1:22">
      <c r="A294" s="65">
        <f>入力シート③!I92</f>
        <v>0</v>
      </c>
      <c r="B294" s="65" t="str">
        <f t="shared" si="13"/>
        <v>0</v>
      </c>
      <c r="C294" s="65" t="str">
        <f>IFERROR(VLOOKUP(入力シート③!$B$1,所属!$B$2:$C$56,2,FALSE),"0")</f>
        <v>0</v>
      </c>
      <c r="D294" s="134"/>
      <c r="E294" s="134"/>
      <c r="F294" s="65" t="str">
        <f>入力シート③!$G92</f>
        <v/>
      </c>
      <c r="G294" s="65">
        <f>入力シート③!H92</f>
        <v>0</v>
      </c>
      <c r="H294" s="66" t="str">
        <f>IFERROR(VLOOKUP(G294,女子登録②!$P$2:$V$101,4,FALSE),"0")</f>
        <v>0</v>
      </c>
      <c r="I294" s="65">
        <f t="shared" si="14"/>
        <v>0</v>
      </c>
      <c r="J294" s="66" t="str">
        <f>IFERROR(VLOOKUP(I294,女子登録②!$P$2:$V$101,5,FALSE),"0")</f>
        <v>0</v>
      </c>
      <c r="K294" s="66" t="str">
        <f>IFERROR(VLOOKUP(G294,女子登録②!$P$2:$V$101,7,FALSE),"0")</f>
        <v>0</v>
      </c>
      <c r="L294" s="65">
        <v>2</v>
      </c>
      <c r="M294" s="65" t="str">
        <f>IFERROR(VLOOKUP(G294,女子登録②!$P$2:$V$101,3,FALSE),"0")</f>
        <v>0</v>
      </c>
      <c r="N294" s="65" t="str">
        <f>IFERROR(VLOOKUP(G294,女子登録②!$P$2:$V$101,6,FALSE),"0")</f>
        <v>0</v>
      </c>
      <c r="O294" s="134"/>
      <c r="P294" s="67" t="s">
        <v>213</v>
      </c>
      <c r="Q294" s="134"/>
      <c r="R294" s="65" t="str">
        <f>IFERROR(VLOOKUP(A294,出場種目!$C$3:$D$66,2,FALSE),"0")</f>
        <v>0</v>
      </c>
      <c r="S294" s="65">
        <f>入力シート③!J92</f>
        <v>0</v>
      </c>
      <c r="T294" s="67">
        <v>0</v>
      </c>
      <c r="U294" s="67">
        <v>2</v>
      </c>
      <c r="V294" s="65">
        <f>入力シート③!$B$1</f>
        <v>0</v>
      </c>
    </row>
    <row r="295" spans="1:22">
      <c r="A295" s="65">
        <f>入力シート③!I93</f>
        <v>0</v>
      </c>
      <c r="B295" s="65" t="str">
        <f t="shared" si="13"/>
        <v>0</v>
      </c>
      <c r="C295" s="65" t="str">
        <f>IFERROR(VLOOKUP(入力シート③!$B$1,所属!$B$2:$C$56,2,FALSE),"0")</f>
        <v>0</v>
      </c>
      <c r="D295" s="134"/>
      <c r="E295" s="134"/>
      <c r="F295" s="65" t="str">
        <f>入力シート③!$G93</f>
        <v/>
      </c>
      <c r="G295" s="65">
        <f>入力シート③!H93</f>
        <v>0</v>
      </c>
      <c r="H295" s="66" t="str">
        <f>IFERROR(VLOOKUP(G295,女子登録②!$P$2:$V$101,4,FALSE),"0")</f>
        <v>0</v>
      </c>
      <c r="I295" s="65">
        <f t="shared" si="14"/>
        <v>0</v>
      </c>
      <c r="J295" s="66" t="str">
        <f>IFERROR(VLOOKUP(I295,女子登録②!$P$2:$V$101,5,FALSE),"0")</f>
        <v>0</v>
      </c>
      <c r="K295" s="66" t="str">
        <f>IFERROR(VLOOKUP(G295,女子登録②!$P$2:$V$101,7,FALSE),"0")</f>
        <v>0</v>
      </c>
      <c r="L295" s="65">
        <v>2</v>
      </c>
      <c r="M295" s="65" t="str">
        <f>IFERROR(VLOOKUP(G295,女子登録②!$P$2:$V$101,3,FALSE),"0")</f>
        <v>0</v>
      </c>
      <c r="N295" s="65" t="str">
        <f>IFERROR(VLOOKUP(G295,女子登録②!$P$2:$V$101,6,FALSE),"0")</f>
        <v>0</v>
      </c>
      <c r="O295" s="134"/>
      <c r="P295" s="67" t="s">
        <v>213</v>
      </c>
      <c r="Q295" s="134"/>
      <c r="R295" s="65" t="str">
        <f>IFERROR(VLOOKUP(A295,出場種目!$C$3:$D$66,2,FALSE),"0")</f>
        <v>0</v>
      </c>
      <c r="S295" s="65">
        <f>入力シート③!J93</f>
        <v>0</v>
      </c>
      <c r="T295" s="67">
        <v>0</v>
      </c>
      <c r="U295" s="67">
        <v>2</v>
      </c>
      <c r="V295" s="65">
        <f>入力シート③!$B$1</f>
        <v>0</v>
      </c>
    </row>
    <row r="296" spans="1:22">
      <c r="A296" s="65">
        <f>入力シート③!I94</f>
        <v>0</v>
      </c>
      <c r="B296" s="65" t="str">
        <f t="shared" si="13"/>
        <v>0</v>
      </c>
      <c r="C296" s="65" t="str">
        <f>IFERROR(VLOOKUP(入力シート③!$B$1,所属!$B$2:$C$56,2,FALSE),"0")</f>
        <v>0</v>
      </c>
      <c r="D296" s="134"/>
      <c r="E296" s="134"/>
      <c r="F296" s="65" t="str">
        <f>入力シート③!$G94</f>
        <v/>
      </c>
      <c r="G296" s="65">
        <f>入力シート③!H94</f>
        <v>0</v>
      </c>
      <c r="H296" s="66" t="str">
        <f>IFERROR(VLOOKUP(G296,女子登録②!$P$2:$V$101,4,FALSE),"0")</f>
        <v>0</v>
      </c>
      <c r="I296" s="65">
        <f t="shared" si="14"/>
        <v>0</v>
      </c>
      <c r="J296" s="66" t="str">
        <f>IFERROR(VLOOKUP(I296,女子登録②!$P$2:$V$101,5,FALSE),"0")</f>
        <v>0</v>
      </c>
      <c r="K296" s="66" t="str">
        <f>IFERROR(VLOOKUP(G296,女子登録②!$P$2:$V$101,7,FALSE),"0")</f>
        <v>0</v>
      </c>
      <c r="L296" s="65">
        <v>2</v>
      </c>
      <c r="M296" s="65" t="str">
        <f>IFERROR(VLOOKUP(G296,女子登録②!$P$2:$V$101,3,FALSE),"0")</f>
        <v>0</v>
      </c>
      <c r="N296" s="65" t="str">
        <f>IFERROR(VLOOKUP(G296,女子登録②!$P$2:$V$101,6,FALSE),"0")</f>
        <v>0</v>
      </c>
      <c r="O296" s="134"/>
      <c r="P296" s="67" t="s">
        <v>213</v>
      </c>
      <c r="Q296" s="134"/>
      <c r="R296" s="65" t="str">
        <f>IFERROR(VLOOKUP(A296,出場種目!$C$3:$D$66,2,FALSE),"0")</f>
        <v>0</v>
      </c>
      <c r="S296" s="65">
        <f>入力シート③!J94</f>
        <v>0</v>
      </c>
      <c r="T296" s="67">
        <v>0</v>
      </c>
      <c r="U296" s="67">
        <v>2</v>
      </c>
      <c r="V296" s="65">
        <f>入力シート③!$B$1</f>
        <v>0</v>
      </c>
    </row>
    <row r="297" spans="1:22">
      <c r="A297" s="65">
        <f>入力シート③!I95</f>
        <v>0</v>
      </c>
      <c r="B297" s="65" t="str">
        <f t="shared" si="13"/>
        <v>0</v>
      </c>
      <c r="C297" s="65" t="str">
        <f>IFERROR(VLOOKUP(入力シート③!$B$1,所属!$B$2:$C$56,2,FALSE),"0")</f>
        <v>0</v>
      </c>
      <c r="D297" s="134"/>
      <c r="E297" s="134"/>
      <c r="F297" s="65" t="str">
        <f>入力シート③!$G95</f>
        <v/>
      </c>
      <c r="G297" s="65">
        <f>入力シート③!H95</f>
        <v>0</v>
      </c>
      <c r="H297" s="66" t="str">
        <f>IFERROR(VLOOKUP(G297,女子登録②!$P$2:$V$101,4,FALSE),"0")</f>
        <v>0</v>
      </c>
      <c r="I297" s="65">
        <f t="shared" si="14"/>
        <v>0</v>
      </c>
      <c r="J297" s="66" t="str">
        <f>IFERROR(VLOOKUP(I297,女子登録②!$P$2:$V$101,5,FALSE),"0")</f>
        <v>0</v>
      </c>
      <c r="K297" s="66" t="str">
        <f>IFERROR(VLOOKUP(G297,女子登録②!$P$2:$V$101,7,FALSE),"0")</f>
        <v>0</v>
      </c>
      <c r="L297" s="65">
        <v>2</v>
      </c>
      <c r="M297" s="65" t="str">
        <f>IFERROR(VLOOKUP(G297,女子登録②!$P$2:$V$101,3,FALSE),"0")</f>
        <v>0</v>
      </c>
      <c r="N297" s="65" t="str">
        <f>IFERROR(VLOOKUP(G297,女子登録②!$P$2:$V$101,6,FALSE),"0")</f>
        <v>0</v>
      </c>
      <c r="O297" s="134"/>
      <c r="P297" s="67" t="s">
        <v>213</v>
      </c>
      <c r="Q297" s="134"/>
      <c r="R297" s="65" t="str">
        <f>IFERROR(VLOOKUP(A297,出場種目!$C$3:$D$66,2,FALSE),"0")</f>
        <v>0</v>
      </c>
      <c r="S297" s="65">
        <f>入力シート③!J95</f>
        <v>0</v>
      </c>
      <c r="T297" s="67">
        <v>0</v>
      </c>
      <c r="U297" s="67">
        <v>2</v>
      </c>
      <c r="V297" s="65">
        <f>入力シート③!$B$1</f>
        <v>0</v>
      </c>
    </row>
    <row r="298" spans="1:22">
      <c r="A298" s="65">
        <f>入力シート③!I96</f>
        <v>0</v>
      </c>
      <c r="B298" s="65" t="str">
        <f t="shared" si="13"/>
        <v>0</v>
      </c>
      <c r="C298" s="65" t="str">
        <f>IFERROR(VLOOKUP(入力シート③!$B$1,所属!$B$2:$C$56,2,FALSE),"0")</f>
        <v>0</v>
      </c>
      <c r="D298" s="134"/>
      <c r="E298" s="134"/>
      <c r="F298" s="65" t="str">
        <f>入力シート③!$G96</f>
        <v/>
      </c>
      <c r="G298" s="65">
        <f>入力シート③!H96</f>
        <v>0</v>
      </c>
      <c r="H298" s="66" t="str">
        <f>IFERROR(VLOOKUP(G298,女子登録②!$P$2:$V$101,4,FALSE),"0")</f>
        <v>0</v>
      </c>
      <c r="I298" s="65">
        <f t="shared" si="14"/>
        <v>0</v>
      </c>
      <c r="J298" s="66" t="str">
        <f>IFERROR(VLOOKUP(I298,女子登録②!$P$2:$V$101,5,FALSE),"0")</f>
        <v>0</v>
      </c>
      <c r="K298" s="66" t="str">
        <f>IFERROR(VLOOKUP(G298,女子登録②!$P$2:$V$101,7,FALSE),"0")</f>
        <v>0</v>
      </c>
      <c r="L298" s="65">
        <v>2</v>
      </c>
      <c r="M298" s="65" t="str">
        <f>IFERROR(VLOOKUP(G298,女子登録②!$P$2:$V$101,3,FALSE),"0")</f>
        <v>0</v>
      </c>
      <c r="N298" s="65" t="str">
        <f>IFERROR(VLOOKUP(G298,女子登録②!$P$2:$V$101,6,FALSE),"0")</f>
        <v>0</v>
      </c>
      <c r="O298" s="134"/>
      <c r="P298" s="67" t="s">
        <v>213</v>
      </c>
      <c r="Q298" s="134"/>
      <c r="R298" s="65" t="str">
        <f>IFERROR(VLOOKUP(A298,出場種目!$C$3:$D$66,2,FALSE),"0")</f>
        <v>0</v>
      </c>
      <c r="S298" s="65">
        <f>入力シート③!J96</f>
        <v>0</v>
      </c>
      <c r="T298" s="67">
        <v>0</v>
      </c>
      <c r="U298" s="67">
        <v>2</v>
      </c>
      <c r="V298" s="65">
        <f>入力シート③!$B$1</f>
        <v>0</v>
      </c>
    </row>
    <row r="299" spans="1:22">
      <c r="A299" s="65">
        <f>入力シート③!I97</f>
        <v>0</v>
      </c>
      <c r="B299" s="65" t="str">
        <f t="shared" si="13"/>
        <v>0</v>
      </c>
      <c r="C299" s="65" t="str">
        <f>IFERROR(VLOOKUP(入力シート③!$B$1,所属!$B$2:$C$56,2,FALSE),"0")</f>
        <v>0</v>
      </c>
      <c r="D299" s="134"/>
      <c r="E299" s="134"/>
      <c r="F299" s="65" t="str">
        <f>入力シート③!$G97</f>
        <v/>
      </c>
      <c r="G299" s="65">
        <f>入力シート③!H97</f>
        <v>0</v>
      </c>
      <c r="H299" s="66" t="str">
        <f>IFERROR(VLOOKUP(G299,女子登録②!$P$2:$V$101,4,FALSE),"0")</f>
        <v>0</v>
      </c>
      <c r="I299" s="65">
        <f t="shared" si="14"/>
        <v>0</v>
      </c>
      <c r="J299" s="66" t="str">
        <f>IFERROR(VLOOKUP(I299,女子登録②!$P$2:$V$101,5,FALSE),"0")</f>
        <v>0</v>
      </c>
      <c r="K299" s="66" t="str">
        <f>IFERROR(VLOOKUP(G299,女子登録②!$P$2:$V$101,7,FALSE),"0")</f>
        <v>0</v>
      </c>
      <c r="L299" s="65">
        <v>2</v>
      </c>
      <c r="M299" s="65" t="str">
        <f>IFERROR(VLOOKUP(G299,女子登録②!$P$2:$V$101,3,FALSE),"0")</f>
        <v>0</v>
      </c>
      <c r="N299" s="65" t="str">
        <f>IFERROR(VLOOKUP(G299,女子登録②!$P$2:$V$101,6,FALSE),"0")</f>
        <v>0</v>
      </c>
      <c r="O299" s="134"/>
      <c r="P299" s="67" t="s">
        <v>213</v>
      </c>
      <c r="Q299" s="134"/>
      <c r="R299" s="65" t="str">
        <f>IFERROR(VLOOKUP(A299,出場種目!$C$3:$D$66,2,FALSE),"0")</f>
        <v>0</v>
      </c>
      <c r="S299" s="65">
        <f>入力シート③!J97</f>
        <v>0</v>
      </c>
      <c r="T299" s="67">
        <v>0</v>
      </c>
      <c r="U299" s="67">
        <v>2</v>
      </c>
      <c r="V299" s="65">
        <f>入力シート③!$B$1</f>
        <v>0</v>
      </c>
    </row>
    <row r="300" spans="1:22">
      <c r="A300" s="65">
        <f>入力シート③!I98</f>
        <v>0</v>
      </c>
      <c r="B300" s="65" t="str">
        <f t="shared" si="13"/>
        <v>0</v>
      </c>
      <c r="C300" s="65" t="str">
        <f>IFERROR(VLOOKUP(入力シート③!$B$1,所属!$B$2:$C$56,2,FALSE),"0")</f>
        <v>0</v>
      </c>
      <c r="D300" s="134"/>
      <c r="E300" s="134"/>
      <c r="F300" s="65" t="str">
        <f>入力シート③!$G98</f>
        <v/>
      </c>
      <c r="G300" s="65">
        <f>入力シート③!H98</f>
        <v>0</v>
      </c>
      <c r="H300" s="66" t="str">
        <f>IFERROR(VLOOKUP(G300,女子登録②!$P$2:$V$101,4,FALSE),"0")</f>
        <v>0</v>
      </c>
      <c r="I300" s="65">
        <f t="shared" si="14"/>
        <v>0</v>
      </c>
      <c r="J300" s="66" t="str">
        <f>IFERROR(VLOOKUP(I300,女子登録②!$P$2:$V$101,5,FALSE),"0")</f>
        <v>0</v>
      </c>
      <c r="K300" s="66" t="str">
        <f>IFERROR(VLOOKUP(G300,女子登録②!$P$2:$V$101,7,FALSE),"0")</f>
        <v>0</v>
      </c>
      <c r="L300" s="65">
        <v>2</v>
      </c>
      <c r="M300" s="65" t="str">
        <f>IFERROR(VLOOKUP(G300,女子登録②!$P$2:$V$101,3,FALSE),"0")</f>
        <v>0</v>
      </c>
      <c r="N300" s="65" t="str">
        <f>IFERROR(VLOOKUP(G300,女子登録②!$P$2:$V$101,6,FALSE),"0")</f>
        <v>0</v>
      </c>
      <c r="O300" s="134"/>
      <c r="P300" s="67" t="s">
        <v>213</v>
      </c>
      <c r="Q300" s="134"/>
      <c r="R300" s="65" t="str">
        <f>IFERROR(VLOOKUP(A300,出場種目!$C$3:$D$66,2,FALSE),"0")</f>
        <v>0</v>
      </c>
      <c r="S300" s="65">
        <f>入力シート③!J98</f>
        <v>0</v>
      </c>
      <c r="T300" s="67">
        <v>0</v>
      </c>
      <c r="U300" s="67">
        <v>2</v>
      </c>
      <c r="V300" s="65">
        <f>入力シート③!$B$1</f>
        <v>0</v>
      </c>
    </row>
    <row r="301" spans="1:22">
      <c r="A301" s="65">
        <f>入力シート③!I99</f>
        <v>0</v>
      </c>
      <c r="B301" s="65" t="str">
        <f t="shared" si="13"/>
        <v>0</v>
      </c>
      <c r="C301" s="65" t="str">
        <f>IFERROR(VLOOKUP(入力シート③!$B$1,所属!$B$2:$C$56,2,FALSE),"0")</f>
        <v>0</v>
      </c>
      <c r="D301" s="134"/>
      <c r="E301" s="134"/>
      <c r="F301" s="65" t="str">
        <f>入力シート③!$G99</f>
        <v/>
      </c>
      <c r="G301" s="65">
        <f>入力シート③!H99</f>
        <v>0</v>
      </c>
      <c r="H301" s="66" t="str">
        <f>IFERROR(VLOOKUP(G301,女子登録②!$P$2:$V$101,4,FALSE),"0")</f>
        <v>0</v>
      </c>
      <c r="I301" s="65">
        <f t="shared" si="14"/>
        <v>0</v>
      </c>
      <c r="J301" s="66" t="str">
        <f>IFERROR(VLOOKUP(I301,女子登録②!$P$2:$V$101,5,FALSE),"0")</f>
        <v>0</v>
      </c>
      <c r="K301" s="66" t="str">
        <f>IFERROR(VLOOKUP(G301,女子登録②!$P$2:$V$101,7,FALSE),"0")</f>
        <v>0</v>
      </c>
      <c r="L301" s="65">
        <v>2</v>
      </c>
      <c r="M301" s="65" t="str">
        <f>IFERROR(VLOOKUP(G301,女子登録②!$P$2:$V$101,3,FALSE),"0")</f>
        <v>0</v>
      </c>
      <c r="N301" s="65" t="str">
        <f>IFERROR(VLOOKUP(G301,女子登録②!$P$2:$V$101,6,FALSE),"0")</f>
        <v>0</v>
      </c>
      <c r="O301" s="134"/>
      <c r="P301" s="67" t="s">
        <v>213</v>
      </c>
      <c r="Q301" s="134"/>
      <c r="R301" s="65" t="str">
        <f>IFERROR(VLOOKUP(A301,出場種目!$C$3:$D$66,2,FALSE),"0")</f>
        <v>0</v>
      </c>
      <c r="S301" s="65">
        <f>入力シート③!J99</f>
        <v>0</v>
      </c>
      <c r="T301" s="67">
        <v>0</v>
      </c>
      <c r="U301" s="67">
        <v>2</v>
      </c>
      <c r="V301" s="65">
        <f>入力シート③!$B$1</f>
        <v>0</v>
      </c>
    </row>
    <row r="302" spans="1:22">
      <c r="A302" s="65">
        <f>入力シート③!I100</f>
        <v>0</v>
      </c>
      <c r="B302" s="65" t="str">
        <f t="shared" si="13"/>
        <v>0</v>
      </c>
      <c r="C302" s="65" t="str">
        <f>IFERROR(VLOOKUP(入力シート③!$B$1,所属!$B$2:$C$56,2,FALSE),"0")</f>
        <v>0</v>
      </c>
      <c r="D302" s="134"/>
      <c r="E302" s="134"/>
      <c r="F302" s="65" t="str">
        <f>入力シート③!$G100</f>
        <v/>
      </c>
      <c r="G302" s="65">
        <f>入力シート③!H100</f>
        <v>0</v>
      </c>
      <c r="H302" s="66" t="str">
        <f>IFERROR(VLOOKUP(G302,女子登録②!$P$2:$V$101,4,FALSE),"0")</f>
        <v>0</v>
      </c>
      <c r="I302" s="65">
        <f t="shared" si="14"/>
        <v>0</v>
      </c>
      <c r="J302" s="66" t="str">
        <f>IFERROR(VLOOKUP(I302,女子登録②!$P$2:$V$101,5,FALSE),"0")</f>
        <v>0</v>
      </c>
      <c r="K302" s="66" t="str">
        <f>IFERROR(VLOOKUP(G302,女子登録②!$P$2:$V$101,7,FALSE),"0")</f>
        <v>0</v>
      </c>
      <c r="L302" s="65">
        <v>2</v>
      </c>
      <c r="M302" s="65" t="str">
        <f>IFERROR(VLOOKUP(G302,女子登録②!$P$2:$V$101,3,FALSE),"0")</f>
        <v>0</v>
      </c>
      <c r="N302" s="65" t="str">
        <f>IFERROR(VLOOKUP(G302,女子登録②!$P$2:$V$101,6,FALSE),"0")</f>
        <v>0</v>
      </c>
      <c r="O302" s="134"/>
      <c r="P302" s="67" t="s">
        <v>213</v>
      </c>
      <c r="Q302" s="134"/>
      <c r="R302" s="65" t="str">
        <f>IFERROR(VLOOKUP(A302,出場種目!$C$3:$D$66,2,FALSE),"0")</f>
        <v>0</v>
      </c>
      <c r="S302" s="65">
        <f>入力シート③!J100</f>
        <v>0</v>
      </c>
      <c r="T302" s="67">
        <v>0</v>
      </c>
      <c r="U302" s="67">
        <v>2</v>
      </c>
      <c r="V302" s="65">
        <f>入力シート③!$B$1</f>
        <v>0</v>
      </c>
    </row>
    <row r="303" spans="1:22">
      <c r="A303" s="65">
        <f>入力シート③!I101</f>
        <v>0</v>
      </c>
      <c r="B303" s="65" t="str">
        <f t="shared" si="13"/>
        <v>0</v>
      </c>
      <c r="C303" s="65" t="str">
        <f>IFERROR(VLOOKUP(入力シート③!$B$1,所属!$B$2:$C$56,2,FALSE),"0")</f>
        <v>0</v>
      </c>
      <c r="D303" s="134"/>
      <c r="E303" s="134"/>
      <c r="F303" s="65" t="str">
        <f>入力シート③!$G101</f>
        <v/>
      </c>
      <c r="G303" s="65">
        <f>入力シート③!H101</f>
        <v>0</v>
      </c>
      <c r="H303" s="66" t="str">
        <f>IFERROR(VLOOKUP(G303,女子登録②!$P$2:$V$101,4,FALSE),"0")</f>
        <v>0</v>
      </c>
      <c r="I303" s="65">
        <f t="shared" si="14"/>
        <v>0</v>
      </c>
      <c r="J303" s="66" t="str">
        <f>IFERROR(VLOOKUP(I303,女子登録②!$P$2:$V$101,5,FALSE),"0")</f>
        <v>0</v>
      </c>
      <c r="K303" s="66" t="str">
        <f>IFERROR(VLOOKUP(G303,女子登録②!$P$2:$V$101,7,FALSE),"0")</f>
        <v>0</v>
      </c>
      <c r="L303" s="65">
        <v>2</v>
      </c>
      <c r="M303" s="65" t="str">
        <f>IFERROR(VLOOKUP(G303,女子登録②!$P$2:$V$101,3,FALSE),"0")</f>
        <v>0</v>
      </c>
      <c r="N303" s="65" t="str">
        <f>IFERROR(VLOOKUP(G303,女子登録②!$P$2:$V$101,6,FALSE),"0")</f>
        <v>0</v>
      </c>
      <c r="O303" s="134"/>
      <c r="P303" s="67" t="s">
        <v>213</v>
      </c>
      <c r="Q303" s="134"/>
      <c r="R303" s="65" t="str">
        <f>IFERROR(VLOOKUP(A303,出場種目!$C$3:$D$66,2,FALSE),"0")</f>
        <v>0</v>
      </c>
      <c r="S303" s="65">
        <f>入力シート③!J101</f>
        <v>0</v>
      </c>
      <c r="T303" s="67">
        <v>0</v>
      </c>
      <c r="U303" s="67">
        <v>2</v>
      </c>
      <c r="V303" s="65">
        <f>入力シート③!$B$1</f>
        <v>0</v>
      </c>
    </row>
    <row r="304" spans="1:22">
      <c r="A304" s="65">
        <f>入力シート③!I102</f>
        <v>0</v>
      </c>
      <c r="B304" s="65" t="str">
        <f t="shared" si="13"/>
        <v>0</v>
      </c>
      <c r="C304" s="65" t="str">
        <f>IFERROR(VLOOKUP(入力シート③!$B$1,所属!$B$2:$C$56,2,FALSE),"0")</f>
        <v>0</v>
      </c>
      <c r="D304" s="134"/>
      <c r="E304" s="134"/>
      <c r="F304" s="65" t="str">
        <f>入力シート③!$G102</f>
        <v/>
      </c>
      <c r="G304" s="65">
        <f>入力シート③!H102</f>
        <v>0</v>
      </c>
      <c r="H304" s="66" t="str">
        <f>IFERROR(VLOOKUP(G304,女子登録②!$P$2:$V$101,4,FALSE),"0")</f>
        <v>0</v>
      </c>
      <c r="I304" s="65">
        <f t="shared" si="14"/>
        <v>0</v>
      </c>
      <c r="J304" s="66" t="str">
        <f>IFERROR(VLOOKUP(I304,女子登録②!$P$2:$V$101,5,FALSE),"0")</f>
        <v>0</v>
      </c>
      <c r="K304" s="66" t="str">
        <f>IFERROR(VLOOKUP(G304,女子登録②!$P$2:$V$101,7,FALSE),"0")</f>
        <v>0</v>
      </c>
      <c r="L304" s="65">
        <v>2</v>
      </c>
      <c r="M304" s="65" t="str">
        <f>IFERROR(VLOOKUP(G304,女子登録②!$P$2:$V$101,3,FALSE),"0")</f>
        <v>0</v>
      </c>
      <c r="N304" s="65" t="str">
        <f>IFERROR(VLOOKUP(G304,女子登録②!$P$2:$V$101,6,FALSE),"0")</f>
        <v>0</v>
      </c>
      <c r="O304" s="134"/>
      <c r="P304" s="67" t="s">
        <v>213</v>
      </c>
      <c r="Q304" s="134"/>
      <c r="R304" s="65" t="str">
        <f>IFERROR(VLOOKUP(A304,出場種目!$C$3:$D$66,2,FALSE),"0")</f>
        <v>0</v>
      </c>
      <c r="S304" s="65">
        <f>入力シート③!J102</f>
        <v>0</v>
      </c>
      <c r="T304" s="67">
        <v>0</v>
      </c>
      <c r="U304" s="67">
        <v>2</v>
      </c>
      <c r="V304" s="65">
        <f>入力シート③!$B$1</f>
        <v>0</v>
      </c>
    </row>
    <row r="305" spans="1:22">
      <c r="A305" s="65">
        <f>入力シート③!I103</f>
        <v>0</v>
      </c>
      <c r="B305" s="65" t="str">
        <f t="shared" si="13"/>
        <v>0</v>
      </c>
      <c r="C305" s="65" t="str">
        <f>IFERROR(VLOOKUP(入力シート③!$B$1,所属!$B$2:$C$56,2,FALSE),"0")</f>
        <v>0</v>
      </c>
      <c r="D305" s="134"/>
      <c r="E305" s="134"/>
      <c r="F305" s="65" t="str">
        <f>入力シート③!$G103</f>
        <v/>
      </c>
      <c r="G305" s="65">
        <f>入力シート③!H103</f>
        <v>0</v>
      </c>
      <c r="H305" s="66" t="str">
        <f>IFERROR(VLOOKUP(G305,女子登録②!$P$2:$V$101,4,FALSE),"0")</f>
        <v>0</v>
      </c>
      <c r="I305" s="65">
        <f t="shared" si="14"/>
        <v>0</v>
      </c>
      <c r="J305" s="66" t="str">
        <f>IFERROR(VLOOKUP(I305,女子登録②!$P$2:$V$101,5,FALSE),"0")</f>
        <v>0</v>
      </c>
      <c r="K305" s="66" t="str">
        <f>IFERROR(VLOOKUP(G305,女子登録②!$P$2:$V$101,7,FALSE),"0")</f>
        <v>0</v>
      </c>
      <c r="L305" s="65">
        <v>2</v>
      </c>
      <c r="M305" s="65" t="str">
        <f>IFERROR(VLOOKUP(G305,女子登録②!$P$2:$V$101,3,FALSE),"0")</f>
        <v>0</v>
      </c>
      <c r="N305" s="65" t="str">
        <f>IFERROR(VLOOKUP(G305,女子登録②!$P$2:$V$101,6,FALSE),"0")</f>
        <v>0</v>
      </c>
      <c r="O305" s="134"/>
      <c r="P305" s="67" t="s">
        <v>213</v>
      </c>
      <c r="Q305" s="134"/>
      <c r="R305" s="65" t="str">
        <f>IFERROR(VLOOKUP(A305,出場種目!$C$3:$D$66,2,FALSE),"0")</f>
        <v>0</v>
      </c>
      <c r="S305" s="65">
        <f>入力シート③!J103</f>
        <v>0</v>
      </c>
      <c r="T305" s="67">
        <v>0</v>
      </c>
      <c r="U305" s="67">
        <v>2</v>
      </c>
      <c r="V305" s="65">
        <f>入力シート③!$B$1</f>
        <v>0</v>
      </c>
    </row>
    <row r="306" spans="1:22">
      <c r="A306" s="65">
        <f>入力シート③!I104</f>
        <v>0</v>
      </c>
      <c r="B306" s="65" t="str">
        <f t="shared" si="13"/>
        <v>0</v>
      </c>
      <c r="C306" s="65" t="str">
        <f>IFERROR(VLOOKUP(入力シート③!$B$1,所属!$B$2:$C$56,2,FALSE),"0")</f>
        <v>0</v>
      </c>
      <c r="D306" s="134"/>
      <c r="E306" s="134"/>
      <c r="F306" s="65" t="str">
        <f>入力シート③!$G104</f>
        <v/>
      </c>
      <c r="G306" s="65">
        <f>入力シート③!H104</f>
        <v>0</v>
      </c>
      <c r="H306" s="66" t="str">
        <f>IFERROR(VLOOKUP(G306,女子登録②!$P$2:$V$101,4,FALSE),"0")</f>
        <v>0</v>
      </c>
      <c r="I306" s="65">
        <f t="shared" si="14"/>
        <v>0</v>
      </c>
      <c r="J306" s="66" t="str">
        <f>IFERROR(VLOOKUP(I306,女子登録②!$P$2:$V$101,5,FALSE),"0")</f>
        <v>0</v>
      </c>
      <c r="K306" s="66" t="str">
        <f>IFERROR(VLOOKUP(G306,女子登録②!$P$2:$V$101,7,FALSE),"0")</f>
        <v>0</v>
      </c>
      <c r="L306" s="65">
        <v>2</v>
      </c>
      <c r="M306" s="65" t="str">
        <f>IFERROR(VLOOKUP(G306,女子登録②!$P$2:$V$101,3,FALSE),"0")</f>
        <v>0</v>
      </c>
      <c r="N306" s="65" t="str">
        <f>IFERROR(VLOOKUP(G306,女子登録②!$P$2:$V$101,6,FALSE),"0")</f>
        <v>0</v>
      </c>
      <c r="O306" s="134"/>
      <c r="P306" s="67" t="s">
        <v>213</v>
      </c>
      <c r="Q306" s="134"/>
      <c r="R306" s="65" t="str">
        <f>IFERROR(VLOOKUP(A306,出場種目!$C$3:$D$66,2,FALSE),"0")</f>
        <v>0</v>
      </c>
      <c r="S306" s="65">
        <f>入力シート③!J104</f>
        <v>0</v>
      </c>
      <c r="T306" s="67">
        <v>0</v>
      </c>
      <c r="U306" s="67">
        <v>2</v>
      </c>
      <c r="V306" s="65">
        <f>入力シート③!$B$1</f>
        <v>0</v>
      </c>
    </row>
    <row r="307" spans="1:22">
      <c r="A307" s="65">
        <f>入力シート③!I105</f>
        <v>0</v>
      </c>
      <c r="B307" s="65" t="str">
        <f t="shared" si="13"/>
        <v>0</v>
      </c>
      <c r="C307" s="65" t="str">
        <f>IFERROR(VLOOKUP(入力シート③!$B$1,所属!$B$2:$C$56,2,FALSE),"0")</f>
        <v>0</v>
      </c>
      <c r="D307" s="134"/>
      <c r="E307" s="134"/>
      <c r="F307" s="65" t="str">
        <f>入力シート③!$G105</f>
        <v/>
      </c>
      <c r="G307" s="65">
        <f>入力シート③!H105</f>
        <v>0</v>
      </c>
      <c r="H307" s="66" t="str">
        <f>IFERROR(VLOOKUP(G307,女子登録②!$P$2:$V$101,4,FALSE),"0")</f>
        <v>0</v>
      </c>
      <c r="I307" s="65">
        <f t="shared" si="14"/>
        <v>0</v>
      </c>
      <c r="J307" s="66" t="str">
        <f>IFERROR(VLOOKUP(I307,女子登録②!$P$2:$V$101,5,FALSE),"0")</f>
        <v>0</v>
      </c>
      <c r="K307" s="66" t="str">
        <f>IFERROR(VLOOKUP(G307,女子登録②!$P$2:$V$101,7,FALSE),"0")</f>
        <v>0</v>
      </c>
      <c r="L307" s="65">
        <v>2</v>
      </c>
      <c r="M307" s="65" t="str">
        <f>IFERROR(VLOOKUP(G307,女子登録②!$P$2:$V$101,3,FALSE),"0")</f>
        <v>0</v>
      </c>
      <c r="N307" s="65" t="str">
        <f>IFERROR(VLOOKUP(G307,女子登録②!$P$2:$V$101,6,FALSE),"0")</f>
        <v>0</v>
      </c>
      <c r="O307" s="134"/>
      <c r="P307" s="67" t="s">
        <v>213</v>
      </c>
      <c r="Q307" s="134"/>
      <c r="R307" s="65" t="str">
        <f>IFERROR(VLOOKUP(A307,出場種目!$C$3:$D$66,2,FALSE),"0")</f>
        <v>0</v>
      </c>
      <c r="S307" s="65">
        <f>入力シート③!J105</f>
        <v>0</v>
      </c>
      <c r="T307" s="67">
        <v>0</v>
      </c>
      <c r="U307" s="67">
        <v>2</v>
      </c>
      <c r="V307" s="65">
        <f>入力シート③!$B$1</f>
        <v>0</v>
      </c>
    </row>
    <row r="308" spans="1:22">
      <c r="A308" s="65">
        <f>入力シート③!I106</f>
        <v>0</v>
      </c>
      <c r="B308" s="65" t="str">
        <f t="shared" si="13"/>
        <v>0</v>
      </c>
      <c r="C308" s="65" t="str">
        <f>IFERROR(VLOOKUP(入力シート③!$B$1,所属!$B$2:$C$56,2,FALSE),"0")</f>
        <v>0</v>
      </c>
      <c r="D308" s="134"/>
      <c r="E308" s="134"/>
      <c r="F308" s="65" t="str">
        <f>入力シート③!$G106</f>
        <v/>
      </c>
      <c r="G308" s="65">
        <f>入力シート③!H106</f>
        <v>0</v>
      </c>
      <c r="H308" s="66" t="str">
        <f>IFERROR(VLOOKUP(G308,女子登録②!$P$2:$V$101,4,FALSE),"0")</f>
        <v>0</v>
      </c>
      <c r="I308" s="65">
        <f t="shared" si="14"/>
        <v>0</v>
      </c>
      <c r="J308" s="66" t="str">
        <f>IFERROR(VLOOKUP(I308,女子登録②!$P$2:$V$101,5,FALSE),"0")</f>
        <v>0</v>
      </c>
      <c r="K308" s="66" t="str">
        <f>IFERROR(VLOOKUP(G308,女子登録②!$P$2:$V$101,7,FALSE),"0")</f>
        <v>0</v>
      </c>
      <c r="L308" s="65">
        <v>2</v>
      </c>
      <c r="M308" s="65" t="str">
        <f>IFERROR(VLOOKUP(G308,女子登録②!$P$2:$V$101,3,FALSE),"0")</f>
        <v>0</v>
      </c>
      <c r="N308" s="65" t="str">
        <f>IFERROR(VLOOKUP(G308,女子登録②!$P$2:$V$101,6,FALSE),"0")</f>
        <v>0</v>
      </c>
      <c r="O308" s="134"/>
      <c r="P308" s="67" t="s">
        <v>213</v>
      </c>
      <c r="Q308" s="134"/>
      <c r="R308" s="65" t="str">
        <f>IFERROR(VLOOKUP(A308,出場種目!$C$3:$D$66,2,FALSE),"0")</f>
        <v>0</v>
      </c>
      <c r="S308" s="65">
        <f>入力シート③!J106</f>
        <v>0</v>
      </c>
      <c r="T308" s="67">
        <v>0</v>
      </c>
      <c r="U308" s="67">
        <v>2</v>
      </c>
      <c r="V308" s="65">
        <f>入力シート③!$B$1</f>
        <v>0</v>
      </c>
    </row>
    <row r="309" spans="1:22">
      <c r="A309" s="65">
        <f>入力シート③!I107</f>
        <v>0</v>
      </c>
      <c r="B309" s="65" t="str">
        <f t="shared" si="13"/>
        <v>0</v>
      </c>
      <c r="C309" s="65" t="str">
        <f>IFERROR(VLOOKUP(入力シート③!$B$1,所属!$B$2:$C$56,2,FALSE),"0")</f>
        <v>0</v>
      </c>
      <c r="D309" s="134"/>
      <c r="E309" s="134"/>
      <c r="F309" s="65" t="str">
        <f>入力シート③!$G107</f>
        <v/>
      </c>
      <c r="G309" s="65">
        <f>入力シート③!H107</f>
        <v>0</v>
      </c>
      <c r="H309" s="66" t="str">
        <f>IFERROR(VLOOKUP(G309,女子登録②!$P$2:$V$101,4,FALSE),"0")</f>
        <v>0</v>
      </c>
      <c r="I309" s="65">
        <f t="shared" si="14"/>
        <v>0</v>
      </c>
      <c r="J309" s="66" t="str">
        <f>IFERROR(VLOOKUP(I309,女子登録②!$P$2:$V$101,5,FALSE),"0")</f>
        <v>0</v>
      </c>
      <c r="K309" s="66" t="str">
        <f>IFERROR(VLOOKUP(G309,女子登録②!$P$2:$V$101,7,FALSE),"0")</f>
        <v>0</v>
      </c>
      <c r="L309" s="65">
        <v>2</v>
      </c>
      <c r="M309" s="65" t="str">
        <f>IFERROR(VLOOKUP(G309,女子登録②!$P$2:$V$101,3,FALSE),"0")</f>
        <v>0</v>
      </c>
      <c r="N309" s="65" t="str">
        <f>IFERROR(VLOOKUP(G309,女子登録②!$P$2:$V$101,6,FALSE),"0")</f>
        <v>0</v>
      </c>
      <c r="O309" s="134"/>
      <c r="P309" s="67" t="s">
        <v>213</v>
      </c>
      <c r="Q309" s="134"/>
      <c r="R309" s="65" t="str">
        <f>IFERROR(VLOOKUP(A309,出場種目!$C$3:$D$66,2,FALSE),"0")</f>
        <v>0</v>
      </c>
      <c r="S309" s="65">
        <f>入力シート③!J107</f>
        <v>0</v>
      </c>
      <c r="T309" s="67">
        <v>0</v>
      </c>
      <c r="U309" s="67">
        <v>2</v>
      </c>
      <c r="V309" s="65">
        <f>入力シート③!$B$1</f>
        <v>0</v>
      </c>
    </row>
    <row r="310" spans="1:22">
      <c r="A310" s="65">
        <f>入力シート③!I108</f>
        <v>0</v>
      </c>
      <c r="B310" s="65" t="str">
        <f t="shared" si="13"/>
        <v>0</v>
      </c>
      <c r="C310" s="65" t="str">
        <f>IFERROR(VLOOKUP(入力シート③!$B$1,所属!$B$2:$C$56,2,FALSE),"0")</f>
        <v>0</v>
      </c>
      <c r="D310" s="134"/>
      <c r="E310" s="134"/>
      <c r="F310" s="65" t="str">
        <f>入力シート③!$G108</f>
        <v/>
      </c>
      <c r="G310" s="65">
        <f>入力シート③!H108</f>
        <v>0</v>
      </c>
      <c r="H310" s="66" t="str">
        <f>IFERROR(VLOOKUP(G310,女子登録②!$P$2:$V$101,4,FALSE),"0")</f>
        <v>0</v>
      </c>
      <c r="I310" s="65">
        <f t="shared" si="14"/>
        <v>0</v>
      </c>
      <c r="J310" s="66" t="str">
        <f>IFERROR(VLOOKUP(I310,女子登録②!$P$2:$V$101,5,FALSE),"0")</f>
        <v>0</v>
      </c>
      <c r="K310" s="66" t="str">
        <f>IFERROR(VLOOKUP(G310,女子登録②!$P$2:$V$101,7,FALSE),"0")</f>
        <v>0</v>
      </c>
      <c r="L310" s="65">
        <v>2</v>
      </c>
      <c r="M310" s="65" t="str">
        <f>IFERROR(VLOOKUP(G310,女子登録②!$P$2:$V$101,3,FALSE),"0")</f>
        <v>0</v>
      </c>
      <c r="N310" s="65" t="str">
        <f>IFERROR(VLOOKUP(G310,女子登録②!$P$2:$V$101,6,FALSE),"0")</f>
        <v>0</v>
      </c>
      <c r="O310" s="134"/>
      <c r="P310" s="67" t="s">
        <v>213</v>
      </c>
      <c r="Q310" s="134"/>
      <c r="R310" s="65" t="str">
        <f>IFERROR(VLOOKUP(A310,出場種目!$C$3:$D$66,2,FALSE),"0")</f>
        <v>0</v>
      </c>
      <c r="S310" s="65">
        <f>入力シート③!J108</f>
        <v>0</v>
      </c>
      <c r="T310" s="67">
        <v>0</v>
      </c>
      <c r="U310" s="67">
        <v>2</v>
      </c>
      <c r="V310" s="65">
        <f>入力シート③!$B$1</f>
        <v>0</v>
      </c>
    </row>
    <row r="311" spans="1:22">
      <c r="A311" s="65">
        <f>入力シート③!I109</f>
        <v>0</v>
      </c>
      <c r="B311" s="65" t="str">
        <f t="shared" si="13"/>
        <v>0</v>
      </c>
      <c r="C311" s="65" t="str">
        <f>IFERROR(VLOOKUP(入力シート③!$B$1,所属!$B$2:$C$56,2,FALSE),"0")</f>
        <v>0</v>
      </c>
      <c r="D311" s="134"/>
      <c r="E311" s="134"/>
      <c r="F311" s="65" t="str">
        <f>入力シート③!$G109</f>
        <v/>
      </c>
      <c r="G311" s="65">
        <f>入力シート③!H109</f>
        <v>0</v>
      </c>
      <c r="H311" s="66" t="str">
        <f>IFERROR(VLOOKUP(G311,女子登録②!$P$2:$V$101,4,FALSE),"0")</f>
        <v>0</v>
      </c>
      <c r="I311" s="65">
        <f t="shared" si="14"/>
        <v>0</v>
      </c>
      <c r="J311" s="66" t="str">
        <f>IFERROR(VLOOKUP(I311,女子登録②!$P$2:$V$101,5,FALSE),"0")</f>
        <v>0</v>
      </c>
      <c r="K311" s="66" t="str">
        <f>IFERROR(VLOOKUP(G311,女子登録②!$P$2:$V$101,7,FALSE),"0")</f>
        <v>0</v>
      </c>
      <c r="L311" s="65">
        <v>2</v>
      </c>
      <c r="M311" s="65" t="str">
        <f>IFERROR(VLOOKUP(G311,女子登録②!$P$2:$V$101,3,FALSE),"0")</f>
        <v>0</v>
      </c>
      <c r="N311" s="65" t="str">
        <f>IFERROR(VLOOKUP(G311,女子登録②!$P$2:$V$101,6,FALSE),"0")</f>
        <v>0</v>
      </c>
      <c r="O311" s="134"/>
      <c r="P311" s="67" t="s">
        <v>213</v>
      </c>
      <c r="Q311" s="134"/>
      <c r="R311" s="65" t="str">
        <f>IFERROR(VLOOKUP(A311,出場種目!$C$3:$D$66,2,FALSE),"0")</f>
        <v>0</v>
      </c>
      <c r="S311" s="65">
        <f>入力シート③!J109</f>
        <v>0</v>
      </c>
      <c r="T311" s="67">
        <v>0</v>
      </c>
      <c r="U311" s="67">
        <v>2</v>
      </c>
      <c r="V311" s="65">
        <f>入力シート③!$B$1</f>
        <v>0</v>
      </c>
    </row>
    <row r="312" spans="1:22">
      <c r="A312" s="65">
        <f>入力シート③!I110</f>
        <v>0</v>
      </c>
      <c r="B312" s="65" t="str">
        <f t="shared" si="13"/>
        <v>0</v>
      </c>
      <c r="C312" s="65" t="str">
        <f>IFERROR(VLOOKUP(入力シート③!$B$1,所属!$B$2:$C$56,2,FALSE),"0")</f>
        <v>0</v>
      </c>
      <c r="D312" s="134"/>
      <c r="E312" s="134"/>
      <c r="F312" s="65" t="str">
        <f>入力シート③!$G110</f>
        <v/>
      </c>
      <c r="G312" s="65">
        <f>入力シート③!H110</f>
        <v>0</v>
      </c>
      <c r="H312" s="66" t="str">
        <f>IFERROR(VLOOKUP(G312,女子登録②!$P$2:$V$101,4,FALSE),"0")</f>
        <v>0</v>
      </c>
      <c r="I312" s="65">
        <f t="shared" si="14"/>
        <v>0</v>
      </c>
      <c r="J312" s="66" t="str">
        <f>IFERROR(VLOOKUP(I312,女子登録②!$P$2:$V$101,5,FALSE),"0")</f>
        <v>0</v>
      </c>
      <c r="K312" s="66" t="str">
        <f>IFERROR(VLOOKUP(G312,女子登録②!$P$2:$V$101,7,FALSE),"0")</f>
        <v>0</v>
      </c>
      <c r="L312" s="65">
        <v>2</v>
      </c>
      <c r="M312" s="65" t="str">
        <f>IFERROR(VLOOKUP(G312,女子登録②!$P$2:$V$101,3,FALSE),"0")</f>
        <v>0</v>
      </c>
      <c r="N312" s="65" t="str">
        <f>IFERROR(VLOOKUP(G312,女子登録②!$P$2:$V$101,6,FALSE),"0")</f>
        <v>0</v>
      </c>
      <c r="O312" s="134"/>
      <c r="P312" s="67" t="s">
        <v>213</v>
      </c>
      <c r="Q312" s="134"/>
      <c r="R312" s="65" t="str">
        <f>IFERROR(VLOOKUP(A312,出場種目!$C$3:$D$66,2,FALSE),"0")</f>
        <v>0</v>
      </c>
      <c r="S312" s="65">
        <f>入力シート③!J110</f>
        <v>0</v>
      </c>
      <c r="T312" s="67">
        <v>0</v>
      </c>
      <c r="U312" s="67">
        <v>2</v>
      </c>
      <c r="V312" s="65">
        <f>入力シート③!$B$1</f>
        <v>0</v>
      </c>
    </row>
    <row r="313" spans="1:22">
      <c r="A313" s="65">
        <f>入力シート③!I111</f>
        <v>0</v>
      </c>
      <c r="B313" s="65" t="str">
        <f t="shared" si="13"/>
        <v>0</v>
      </c>
      <c r="C313" s="65" t="str">
        <f>IFERROR(VLOOKUP(入力シート③!$B$1,所属!$B$2:$C$56,2,FALSE),"0")</f>
        <v>0</v>
      </c>
      <c r="D313" s="134"/>
      <c r="E313" s="134"/>
      <c r="F313" s="65" t="str">
        <f>入力シート③!$G111</f>
        <v/>
      </c>
      <c r="G313" s="65">
        <f>入力シート③!H111</f>
        <v>0</v>
      </c>
      <c r="H313" s="66" t="str">
        <f>IFERROR(VLOOKUP(G313,女子登録②!$P$2:$V$101,4,FALSE),"0")</f>
        <v>0</v>
      </c>
      <c r="I313" s="65">
        <f t="shared" si="14"/>
        <v>0</v>
      </c>
      <c r="J313" s="66" t="str">
        <f>IFERROR(VLOOKUP(I313,女子登録②!$P$2:$V$101,5,FALSE),"0")</f>
        <v>0</v>
      </c>
      <c r="K313" s="66" t="str">
        <f>IFERROR(VLOOKUP(G313,女子登録②!$P$2:$V$101,7,FALSE),"0")</f>
        <v>0</v>
      </c>
      <c r="L313" s="65">
        <v>2</v>
      </c>
      <c r="M313" s="65" t="str">
        <f>IFERROR(VLOOKUP(G313,女子登録②!$P$2:$V$101,3,FALSE),"0")</f>
        <v>0</v>
      </c>
      <c r="N313" s="65" t="str">
        <f>IFERROR(VLOOKUP(G313,女子登録②!$P$2:$V$101,6,FALSE),"0")</f>
        <v>0</v>
      </c>
      <c r="O313" s="134"/>
      <c r="P313" s="67" t="s">
        <v>213</v>
      </c>
      <c r="Q313" s="134"/>
      <c r="R313" s="65" t="str">
        <f>IFERROR(VLOOKUP(A313,出場種目!$C$3:$D$66,2,FALSE),"0")</f>
        <v>0</v>
      </c>
      <c r="S313" s="65">
        <f>入力シート③!J111</f>
        <v>0</v>
      </c>
      <c r="T313" s="67">
        <v>0</v>
      </c>
      <c r="U313" s="67">
        <v>2</v>
      </c>
      <c r="V313" s="65">
        <f>入力シート③!$B$1</f>
        <v>0</v>
      </c>
    </row>
    <row r="314" spans="1:22">
      <c r="A314" s="65">
        <f>入力シート③!I112</f>
        <v>0</v>
      </c>
      <c r="B314" s="65" t="str">
        <f t="shared" si="13"/>
        <v>0</v>
      </c>
      <c r="C314" s="65" t="str">
        <f>IFERROR(VLOOKUP(入力シート③!$B$1,所属!$B$2:$C$56,2,FALSE),"0")</f>
        <v>0</v>
      </c>
      <c r="D314" s="134"/>
      <c r="E314" s="134"/>
      <c r="F314" s="65" t="str">
        <f>入力シート③!$G112</f>
        <v/>
      </c>
      <c r="G314" s="65">
        <f>入力シート③!H112</f>
        <v>0</v>
      </c>
      <c r="H314" s="66" t="str">
        <f>IFERROR(VLOOKUP(G314,女子登録②!$P$2:$V$101,4,FALSE),"0")</f>
        <v>0</v>
      </c>
      <c r="I314" s="65">
        <f t="shared" si="14"/>
        <v>0</v>
      </c>
      <c r="J314" s="66" t="str">
        <f>IFERROR(VLOOKUP(I314,女子登録②!$P$2:$V$101,5,FALSE),"0")</f>
        <v>0</v>
      </c>
      <c r="K314" s="66" t="str">
        <f>IFERROR(VLOOKUP(G314,女子登録②!$P$2:$V$101,7,FALSE),"0")</f>
        <v>0</v>
      </c>
      <c r="L314" s="65">
        <v>2</v>
      </c>
      <c r="M314" s="65" t="str">
        <f>IFERROR(VLOOKUP(G314,女子登録②!$P$2:$V$101,3,FALSE),"0")</f>
        <v>0</v>
      </c>
      <c r="N314" s="65" t="str">
        <f>IFERROR(VLOOKUP(G314,女子登録②!$P$2:$V$101,6,FALSE),"0")</f>
        <v>0</v>
      </c>
      <c r="O314" s="134"/>
      <c r="P314" s="67" t="s">
        <v>213</v>
      </c>
      <c r="Q314" s="134"/>
      <c r="R314" s="65" t="str">
        <f>IFERROR(VLOOKUP(A314,出場種目!$C$3:$D$66,2,FALSE),"0")</f>
        <v>0</v>
      </c>
      <c r="S314" s="65">
        <f>入力シート③!J112</f>
        <v>0</v>
      </c>
      <c r="T314" s="67">
        <v>0</v>
      </c>
      <c r="U314" s="67">
        <v>2</v>
      </c>
      <c r="V314" s="65">
        <f>入力シート③!$B$1</f>
        <v>0</v>
      </c>
    </row>
    <row r="315" spans="1:22" ht="18.5" thickBot="1">
      <c r="A315" s="130">
        <f>入力シート③!I113</f>
        <v>0</v>
      </c>
      <c r="B315" s="130" t="str">
        <f t="shared" si="13"/>
        <v>0</v>
      </c>
      <c r="C315" s="130" t="str">
        <f>IFERROR(VLOOKUP(入力シート③!$B$1,所属!$B$2:$C$56,2,FALSE),"0")</f>
        <v>0</v>
      </c>
      <c r="D315" s="135"/>
      <c r="E315" s="135"/>
      <c r="F315" s="130" t="str">
        <f>入力シート③!$G113</f>
        <v/>
      </c>
      <c r="G315" s="130">
        <f>入力シート③!H113</f>
        <v>0</v>
      </c>
      <c r="H315" s="132" t="str">
        <f>IFERROR(VLOOKUP(G315,女子登録②!$P$2:$V$101,4,FALSE),"0")</f>
        <v>0</v>
      </c>
      <c r="I315" s="130">
        <f t="shared" si="14"/>
        <v>0</v>
      </c>
      <c r="J315" s="132" t="str">
        <f>IFERROR(VLOOKUP(I315,女子登録②!$P$2:$V$101,5,FALSE),"0")</f>
        <v>0</v>
      </c>
      <c r="K315" s="132" t="str">
        <f>IFERROR(VLOOKUP(G315,女子登録②!$P$2:$V$101,7,FALSE),"0")</f>
        <v>0</v>
      </c>
      <c r="L315" s="130">
        <v>2</v>
      </c>
      <c r="M315" s="130" t="str">
        <f>IFERROR(VLOOKUP(G315,女子登録②!$P$2:$V$101,3,FALSE),"0")</f>
        <v>0</v>
      </c>
      <c r="N315" s="130" t="str">
        <f>IFERROR(VLOOKUP(G315,女子登録②!$P$2:$V$101,6,FALSE),"0")</f>
        <v>0</v>
      </c>
      <c r="O315" s="135"/>
      <c r="P315" s="133" t="s">
        <v>213</v>
      </c>
      <c r="Q315" s="135"/>
      <c r="R315" s="130" t="str">
        <f>IFERROR(VLOOKUP(A315,出場種目!$C$3:$D$66,2,FALSE),"0")</f>
        <v>0</v>
      </c>
      <c r="S315" s="130">
        <f>入力シート③!J113</f>
        <v>0</v>
      </c>
      <c r="T315" s="133">
        <v>0</v>
      </c>
      <c r="U315" s="133">
        <v>2</v>
      </c>
      <c r="V315" s="130">
        <f>入力シート③!$B$1</f>
        <v>0</v>
      </c>
    </row>
    <row r="316" spans="1:22">
      <c r="A316" s="65">
        <f>入力シート③!K14</f>
        <v>0</v>
      </c>
      <c r="B316" s="65" t="str">
        <f t="shared" si="13"/>
        <v>0</v>
      </c>
      <c r="C316" s="65" t="str">
        <f>IFERROR(VLOOKUP(入力シート③!$B$1,所属!$B$2:$C$56,2,FALSE),"0")</f>
        <v>0</v>
      </c>
      <c r="D316" s="134"/>
      <c r="E316" s="134"/>
      <c r="F316" s="65" t="str">
        <f>入力シート③!$G14</f>
        <v/>
      </c>
      <c r="G316" s="65">
        <f>入力シート③!H14</f>
        <v>0</v>
      </c>
      <c r="H316" s="66" t="str">
        <f>IFERROR(VLOOKUP(G316,女子登録②!$P$2:$V$101,4,FALSE),"0")</f>
        <v>0</v>
      </c>
      <c r="I316" s="65">
        <f t="shared" ref="I316" si="15">G316</f>
        <v>0</v>
      </c>
      <c r="J316" s="66" t="str">
        <f>IFERROR(VLOOKUP(I316,女子登録②!$P$2:$V$101,5,FALSE),"0")</f>
        <v>0</v>
      </c>
      <c r="K316" s="66" t="str">
        <f>IFERROR(VLOOKUP(G316,女子登録②!$P$2:$V$101,7,FALSE),"0")</f>
        <v>0</v>
      </c>
      <c r="L316" s="65">
        <v>2</v>
      </c>
      <c r="M316" s="65" t="str">
        <f>IFERROR(VLOOKUP(G316,女子登録②!$P$2:$V$101,3,FALSE),"0")</f>
        <v>0</v>
      </c>
      <c r="N316" s="65" t="str">
        <f>IFERROR(VLOOKUP(G316,女子登録②!$P$2:$V$101,6,FALSE),"0")</f>
        <v>0</v>
      </c>
      <c r="O316" s="134"/>
      <c r="P316" s="67" t="s">
        <v>213</v>
      </c>
      <c r="Q316" s="134"/>
      <c r="R316" s="65" t="str">
        <f>IFERROR(VLOOKUP(A316,出場種目!$C$3:$D$66,2,FALSE),"0")</f>
        <v>0</v>
      </c>
      <c r="S316" s="65">
        <f>入力シート③!L14</f>
        <v>0</v>
      </c>
      <c r="T316" s="67">
        <v>0</v>
      </c>
      <c r="U316" s="67">
        <v>2</v>
      </c>
      <c r="V316" s="65">
        <f>入力シート③!$B$1</f>
        <v>0</v>
      </c>
    </row>
    <row r="317" spans="1:22">
      <c r="A317" s="65">
        <f>入力シート③!K15</f>
        <v>0</v>
      </c>
      <c r="B317" s="65" t="str">
        <f t="shared" si="13"/>
        <v>0</v>
      </c>
      <c r="C317" s="65" t="str">
        <f>IFERROR(VLOOKUP(入力シート③!$B$1,所属!$B$2:$C$56,2,FALSE),"0")</f>
        <v>0</v>
      </c>
      <c r="D317" s="134"/>
      <c r="E317" s="134"/>
      <c r="F317" s="65" t="str">
        <f>入力シート③!$G15</f>
        <v/>
      </c>
      <c r="G317" s="65">
        <f>入力シート③!H15</f>
        <v>0</v>
      </c>
      <c r="H317" s="66" t="str">
        <f>IFERROR(VLOOKUP(G317,女子登録②!$P$2:$V$101,4,FALSE),"0")</f>
        <v>0</v>
      </c>
      <c r="I317" s="65">
        <f t="shared" ref="I317:I318" si="16">G317</f>
        <v>0</v>
      </c>
      <c r="J317" s="66" t="str">
        <f>IFERROR(VLOOKUP(I317,女子登録②!$P$2:$V$101,5,FALSE),"0")</f>
        <v>0</v>
      </c>
      <c r="K317" s="66" t="str">
        <f>IFERROR(VLOOKUP(G317,女子登録②!$P$2:$V$101,7,FALSE),"0")</f>
        <v>0</v>
      </c>
      <c r="L317" s="65">
        <v>2</v>
      </c>
      <c r="M317" s="65" t="str">
        <f>IFERROR(VLOOKUP(G317,女子登録②!$P$2:$V$101,3,FALSE),"0")</f>
        <v>0</v>
      </c>
      <c r="N317" s="65" t="str">
        <f>IFERROR(VLOOKUP(G317,女子登録②!$P$2:$V$101,6,FALSE),"0")</f>
        <v>0</v>
      </c>
      <c r="O317" s="134"/>
      <c r="P317" s="67" t="s">
        <v>213</v>
      </c>
      <c r="Q317" s="134"/>
      <c r="R317" s="65" t="str">
        <f>IFERROR(VLOOKUP(A317,出場種目!$C$3:$D$66,2,FALSE),"0")</f>
        <v>0</v>
      </c>
      <c r="S317" s="65">
        <f>入力シート③!L15</f>
        <v>0</v>
      </c>
      <c r="T317" s="67">
        <v>0</v>
      </c>
      <c r="U317" s="67">
        <v>2</v>
      </c>
      <c r="V317" s="65">
        <f>入力シート③!$B$1</f>
        <v>0</v>
      </c>
    </row>
    <row r="318" spans="1:22">
      <c r="A318" s="65">
        <f>入力シート③!K16</f>
        <v>0</v>
      </c>
      <c r="B318" s="65" t="str">
        <f t="shared" si="13"/>
        <v>0</v>
      </c>
      <c r="C318" s="65" t="str">
        <f>IFERROR(VLOOKUP(入力シート③!$B$1,所属!$B$2:$C$56,2,FALSE),"0")</f>
        <v>0</v>
      </c>
      <c r="D318" s="134"/>
      <c r="E318" s="134"/>
      <c r="F318" s="65" t="str">
        <f>入力シート③!$G16</f>
        <v/>
      </c>
      <c r="G318" s="65">
        <f>入力シート③!H16</f>
        <v>0</v>
      </c>
      <c r="H318" s="66" t="str">
        <f>IFERROR(VLOOKUP(G318,女子登録②!$P$2:$V$101,4,FALSE),"0")</f>
        <v>0</v>
      </c>
      <c r="I318" s="65">
        <f t="shared" si="16"/>
        <v>0</v>
      </c>
      <c r="J318" s="66" t="str">
        <f>IFERROR(VLOOKUP(I318,女子登録②!$P$2:$V$101,5,FALSE),"0")</f>
        <v>0</v>
      </c>
      <c r="K318" s="66" t="str">
        <f>IFERROR(VLOOKUP(G318,女子登録②!$P$2:$V$101,7,FALSE),"0")</f>
        <v>0</v>
      </c>
      <c r="L318" s="65">
        <v>2</v>
      </c>
      <c r="M318" s="65" t="str">
        <f>IFERROR(VLOOKUP(G318,女子登録②!$P$2:$V$101,3,FALSE),"0")</f>
        <v>0</v>
      </c>
      <c r="N318" s="65" t="str">
        <f>IFERROR(VLOOKUP(G318,女子登録②!$P$2:$V$101,6,FALSE),"0")</f>
        <v>0</v>
      </c>
      <c r="O318" s="134"/>
      <c r="P318" s="67" t="s">
        <v>213</v>
      </c>
      <c r="Q318" s="134"/>
      <c r="R318" s="65" t="str">
        <f>IFERROR(VLOOKUP(A318,出場種目!$C$3:$D$66,2,FALSE),"0")</f>
        <v>0</v>
      </c>
      <c r="S318" s="65">
        <f>入力シート③!L16</f>
        <v>0</v>
      </c>
      <c r="T318" s="67">
        <v>0</v>
      </c>
      <c r="U318" s="67">
        <v>2</v>
      </c>
      <c r="V318" s="65">
        <f>入力シート③!$B$1</f>
        <v>0</v>
      </c>
    </row>
    <row r="319" spans="1:22">
      <c r="A319" s="65">
        <f>入力シート③!K17</f>
        <v>0</v>
      </c>
      <c r="B319" s="65" t="str">
        <f t="shared" si="13"/>
        <v>0</v>
      </c>
      <c r="C319" s="65" t="str">
        <f>IFERROR(VLOOKUP(入力シート③!$B$1,所属!$B$2:$C$56,2,FALSE),"0")</f>
        <v>0</v>
      </c>
      <c r="D319" s="134"/>
      <c r="E319" s="134"/>
      <c r="F319" s="65" t="str">
        <f>入力シート③!$G17</f>
        <v/>
      </c>
      <c r="G319" s="65">
        <f>入力シート③!H17</f>
        <v>0</v>
      </c>
      <c r="H319" s="66" t="str">
        <f>IFERROR(VLOOKUP(G319,女子登録②!$P$2:$V$101,4,FALSE),"0")</f>
        <v>0</v>
      </c>
      <c r="I319" s="65">
        <f t="shared" ref="I319:I382" si="17">G319</f>
        <v>0</v>
      </c>
      <c r="J319" s="66" t="str">
        <f>IFERROR(VLOOKUP(I319,女子登録②!$P$2:$V$101,5,FALSE),"0")</f>
        <v>0</v>
      </c>
      <c r="K319" s="66" t="str">
        <f>IFERROR(VLOOKUP(G319,女子登録②!$P$2:$V$101,7,FALSE),"0")</f>
        <v>0</v>
      </c>
      <c r="L319" s="65">
        <v>2</v>
      </c>
      <c r="M319" s="65" t="str">
        <f>IFERROR(VLOOKUP(G319,女子登録②!$P$2:$V$101,3,FALSE),"0")</f>
        <v>0</v>
      </c>
      <c r="N319" s="65" t="str">
        <f>IFERROR(VLOOKUP(G319,女子登録②!$P$2:$V$101,6,FALSE),"0")</f>
        <v>0</v>
      </c>
      <c r="O319" s="134"/>
      <c r="P319" s="67" t="s">
        <v>213</v>
      </c>
      <c r="Q319" s="134"/>
      <c r="R319" s="65" t="str">
        <f>IFERROR(VLOOKUP(A319,出場種目!$C$3:$D$66,2,FALSE),"0")</f>
        <v>0</v>
      </c>
      <c r="S319" s="65">
        <f>入力シート③!L17</f>
        <v>0</v>
      </c>
      <c r="T319" s="67">
        <v>0</v>
      </c>
      <c r="U319" s="67">
        <v>2</v>
      </c>
      <c r="V319" s="65">
        <f>入力シート③!$B$1</f>
        <v>0</v>
      </c>
    </row>
    <row r="320" spans="1:22">
      <c r="A320" s="65">
        <f>入力シート③!K18</f>
        <v>0</v>
      </c>
      <c r="B320" s="65" t="str">
        <f t="shared" si="13"/>
        <v>0</v>
      </c>
      <c r="C320" s="65" t="str">
        <f>IFERROR(VLOOKUP(入力シート③!$B$1,所属!$B$2:$C$56,2,FALSE),"0")</f>
        <v>0</v>
      </c>
      <c r="D320" s="134"/>
      <c r="E320" s="134"/>
      <c r="F320" s="65" t="str">
        <f>入力シート③!$G18</f>
        <v/>
      </c>
      <c r="G320" s="65">
        <f>入力シート③!H18</f>
        <v>0</v>
      </c>
      <c r="H320" s="66" t="str">
        <f>IFERROR(VLOOKUP(G320,女子登録②!$P$2:$V$101,4,FALSE),"0")</f>
        <v>0</v>
      </c>
      <c r="I320" s="65">
        <f t="shared" si="17"/>
        <v>0</v>
      </c>
      <c r="J320" s="66" t="str">
        <f>IFERROR(VLOOKUP(I320,女子登録②!$P$2:$V$101,5,FALSE),"0")</f>
        <v>0</v>
      </c>
      <c r="K320" s="66" t="str">
        <f>IFERROR(VLOOKUP(G320,女子登録②!$P$2:$V$101,7,FALSE),"0")</f>
        <v>0</v>
      </c>
      <c r="L320" s="65">
        <v>2</v>
      </c>
      <c r="M320" s="65" t="str">
        <f>IFERROR(VLOOKUP(G320,女子登録②!$P$2:$V$101,3,FALSE),"0")</f>
        <v>0</v>
      </c>
      <c r="N320" s="65" t="str">
        <f>IFERROR(VLOOKUP(G320,女子登録②!$P$2:$V$101,6,FALSE),"0")</f>
        <v>0</v>
      </c>
      <c r="O320" s="134"/>
      <c r="P320" s="67" t="s">
        <v>213</v>
      </c>
      <c r="Q320" s="134"/>
      <c r="R320" s="65" t="str">
        <f>IFERROR(VLOOKUP(A320,出場種目!$C$3:$D$66,2,FALSE),"0")</f>
        <v>0</v>
      </c>
      <c r="S320" s="65">
        <f>入力シート③!L18</f>
        <v>0</v>
      </c>
      <c r="T320" s="67">
        <v>0</v>
      </c>
      <c r="U320" s="67">
        <v>2</v>
      </c>
      <c r="V320" s="65">
        <f>入力シート③!$B$1</f>
        <v>0</v>
      </c>
    </row>
    <row r="321" spans="1:22">
      <c r="A321" s="65">
        <f>入力シート③!K19</f>
        <v>0</v>
      </c>
      <c r="B321" s="65" t="str">
        <f t="shared" si="13"/>
        <v>0</v>
      </c>
      <c r="C321" s="65" t="str">
        <f>IFERROR(VLOOKUP(入力シート③!$B$1,所属!$B$2:$C$56,2,FALSE),"0")</f>
        <v>0</v>
      </c>
      <c r="D321" s="134"/>
      <c r="E321" s="134"/>
      <c r="F321" s="65" t="str">
        <f>入力シート③!$G19</f>
        <v/>
      </c>
      <c r="G321" s="65">
        <f>入力シート③!H19</f>
        <v>0</v>
      </c>
      <c r="H321" s="66" t="str">
        <f>IFERROR(VLOOKUP(G321,女子登録②!$P$2:$V$101,4,FALSE),"0")</f>
        <v>0</v>
      </c>
      <c r="I321" s="65">
        <f t="shared" si="17"/>
        <v>0</v>
      </c>
      <c r="J321" s="66" t="str">
        <f>IFERROR(VLOOKUP(I321,女子登録②!$P$2:$V$101,5,FALSE),"0")</f>
        <v>0</v>
      </c>
      <c r="K321" s="66" t="str">
        <f>IFERROR(VLOOKUP(G321,女子登録②!$P$2:$V$101,7,FALSE),"0")</f>
        <v>0</v>
      </c>
      <c r="L321" s="65">
        <v>2</v>
      </c>
      <c r="M321" s="65" t="str">
        <f>IFERROR(VLOOKUP(G321,女子登録②!$P$2:$V$101,3,FALSE),"0")</f>
        <v>0</v>
      </c>
      <c r="N321" s="65" t="str">
        <f>IFERROR(VLOOKUP(G321,女子登録②!$P$2:$V$101,6,FALSE),"0")</f>
        <v>0</v>
      </c>
      <c r="O321" s="134"/>
      <c r="P321" s="67" t="s">
        <v>213</v>
      </c>
      <c r="Q321" s="134"/>
      <c r="R321" s="65" t="str">
        <f>IFERROR(VLOOKUP(A321,出場種目!$C$3:$D$66,2,FALSE),"0")</f>
        <v>0</v>
      </c>
      <c r="S321" s="65">
        <f>入力シート③!L19</f>
        <v>0</v>
      </c>
      <c r="T321" s="67">
        <v>0</v>
      </c>
      <c r="U321" s="67">
        <v>2</v>
      </c>
      <c r="V321" s="65">
        <f>入力シート③!$B$1</f>
        <v>0</v>
      </c>
    </row>
    <row r="322" spans="1:22">
      <c r="A322" s="65">
        <f>入力シート③!K20</f>
        <v>0</v>
      </c>
      <c r="B322" s="65" t="str">
        <f t="shared" si="13"/>
        <v>0</v>
      </c>
      <c r="C322" s="65" t="str">
        <f>IFERROR(VLOOKUP(入力シート③!$B$1,所属!$B$2:$C$56,2,FALSE),"0")</f>
        <v>0</v>
      </c>
      <c r="D322" s="134"/>
      <c r="E322" s="134"/>
      <c r="F322" s="65" t="str">
        <f>入力シート③!$G20</f>
        <v/>
      </c>
      <c r="G322" s="65">
        <f>入力シート③!H20</f>
        <v>0</v>
      </c>
      <c r="H322" s="66" t="str">
        <f>IFERROR(VLOOKUP(G322,女子登録②!$P$2:$V$101,4,FALSE),"0")</f>
        <v>0</v>
      </c>
      <c r="I322" s="65">
        <f t="shared" si="17"/>
        <v>0</v>
      </c>
      <c r="J322" s="66" t="str">
        <f>IFERROR(VLOOKUP(I322,女子登録②!$P$2:$V$101,5,FALSE),"0")</f>
        <v>0</v>
      </c>
      <c r="K322" s="66" t="str">
        <f>IFERROR(VLOOKUP(G322,女子登録②!$P$2:$V$101,7,FALSE),"0")</f>
        <v>0</v>
      </c>
      <c r="L322" s="65">
        <v>2</v>
      </c>
      <c r="M322" s="65" t="str">
        <f>IFERROR(VLOOKUP(G322,女子登録②!$P$2:$V$101,3,FALSE),"0")</f>
        <v>0</v>
      </c>
      <c r="N322" s="65" t="str">
        <f>IFERROR(VLOOKUP(G322,女子登録②!$P$2:$V$101,6,FALSE),"0")</f>
        <v>0</v>
      </c>
      <c r="O322" s="134"/>
      <c r="P322" s="67" t="s">
        <v>213</v>
      </c>
      <c r="Q322" s="134"/>
      <c r="R322" s="65" t="str">
        <f>IFERROR(VLOOKUP(A322,出場種目!$C$3:$D$66,2,FALSE),"0")</f>
        <v>0</v>
      </c>
      <c r="S322" s="65">
        <f>入力シート③!L20</f>
        <v>0</v>
      </c>
      <c r="T322" s="67">
        <v>0</v>
      </c>
      <c r="U322" s="67">
        <v>2</v>
      </c>
      <c r="V322" s="65">
        <f>入力シート③!$B$1</f>
        <v>0</v>
      </c>
    </row>
    <row r="323" spans="1:22">
      <c r="A323" s="65">
        <f>入力シート③!K21</f>
        <v>0</v>
      </c>
      <c r="B323" s="65" t="str">
        <f t="shared" si="13"/>
        <v>0</v>
      </c>
      <c r="C323" s="65" t="str">
        <f>IFERROR(VLOOKUP(入力シート③!$B$1,所属!$B$2:$C$56,2,FALSE),"0")</f>
        <v>0</v>
      </c>
      <c r="D323" s="134"/>
      <c r="E323" s="134"/>
      <c r="F323" s="65" t="str">
        <f>入力シート③!$G21</f>
        <v/>
      </c>
      <c r="G323" s="65">
        <f>入力シート③!H21</f>
        <v>0</v>
      </c>
      <c r="H323" s="66" t="str">
        <f>IFERROR(VLOOKUP(G323,女子登録②!$P$2:$V$101,4,FALSE),"0")</f>
        <v>0</v>
      </c>
      <c r="I323" s="65">
        <f t="shared" si="17"/>
        <v>0</v>
      </c>
      <c r="J323" s="66" t="str">
        <f>IFERROR(VLOOKUP(I323,女子登録②!$P$2:$V$101,5,FALSE),"0")</f>
        <v>0</v>
      </c>
      <c r="K323" s="66" t="str">
        <f>IFERROR(VLOOKUP(G323,女子登録②!$P$2:$V$101,7,FALSE),"0")</f>
        <v>0</v>
      </c>
      <c r="L323" s="65">
        <v>2</v>
      </c>
      <c r="M323" s="65" t="str">
        <f>IFERROR(VLOOKUP(G323,女子登録②!$P$2:$V$101,3,FALSE),"0")</f>
        <v>0</v>
      </c>
      <c r="N323" s="65" t="str">
        <f>IFERROR(VLOOKUP(G323,女子登録②!$P$2:$V$101,6,FALSE),"0")</f>
        <v>0</v>
      </c>
      <c r="O323" s="134"/>
      <c r="P323" s="67" t="s">
        <v>213</v>
      </c>
      <c r="Q323" s="134"/>
      <c r="R323" s="65" t="str">
        <f>IFERROR(VLOOKUP(A323,出場種目!$C$3:$D$66,2,FALSE),"0")</f>
        <v>0</v>
      </c>
      <c r="S323" s="65">
        <f>入力シート③!L21</f>
        <v>0</v>
      </c>
      <c r="T323" s="67">
        <v>0</v>
      </c>
      <c r="U323" s="67">
        <v>2</v>
      </c>
      <c r="V323" s="65">
        <f>入力シート③!$B$1</f>
        <v>0</v>
      </c>
    </row>
    <row r="324" spans="1:22">
      <c r="A324" s="65">
        <f>入力シート③!K22</f>
        <v>0</v>
      </c>
      <c r="B324" s="65" t="str">
        <f t="shared" si="13"/>
        <v>0</v>
      </c>
      <c r="C324" s="65" t="str">
        <f>IFERROR(VLOOKUP(入力シート③!$B$1,所属!$B$2:$C$56,2,FALSE),"0")</f>
        <v>0</v>
      </c>
      <c r="D324" s="134"/>
      <c r="E324" s="134"/>
      <c r="F324" s="65" t="str">
        <f>入力シート③!$G22</f>
        <v/>
      </c>
      <c r="G324" s="65">
        <f>入力シート③!H22</f>
        <v>0</v>
      </c>
      <c r="H324" s="66" t="str">
        <f>IFERROR(VLOOKUP(G324,女子登録②!$P$2:$V$101,4,FALSE),"0")</f>
        <v>0</v>
      </c>
      <c r="I324" s="65">
        <f t="shared" si="17"/>
        <v>0</v>
      </c>
      <c r="J324" s="66" t="str">
        <f>IFERROR(VLOOKUP(I324,女子登録②!$P$2:$V$101,5,FALSE),"0")</f>
        <v>0</v>
      </c>
      <c r="K324" s="66" t="str">
        <f>IFERROR(VLOOKUP(G324,女子登録②!$P$2:$V$101,7,FALSE),"0")</f>
        <v>0</v>
      </c>
      <c r="L324" s="65">
        <v>2</v>
      </c>
      <c r="M324" s="65" t="str">
        <f>IFERROR(VLOOKUP(G324,女子登録②!$P$2:$V$101,3,FALSE),"0")</f>
        <v>0</v>
      </c>
      <c r="N324" s="65" t="str">
        <f>IFERROR(VLOOKUP(G324,女子登録②!$P$2:$V$101,6,FALSE),"0")</f>
        <v>0</v>
      </c>
      <c r="O324" s="134"/>
      <c r="P324" s="67" t="s">
        <v>213</v>
      </c>
      <c r="Q324" s="134"/>
      <c r="R324" s="65" t="str">
        <f>IFERROR(VLOOKUP(A324,出場種目!$C$3:$D$66,2,FALSE),"0")</f>
        <v>0</v>
      </c>
      <c r="S324" s="65">
        <f>入力シート③!L22</f>
        <v>0</v>
      </c>
      <c r="T324" s="67">
        <v>0</v>
      </c>
      <c r="U324" s="67">
        <v>2</v>
      </c>
      <c r="V324" s="65">
        <f>入力シート③!$B$1</f>
        <v>0</v>
      </c>
    </row>
    <row r="325" spans="1:22">
      <c r="A325" s="65">
        <f>入力シート③!K23</f>
        <v>0</v>
      </c>
      <c r="B325" s="65" t="str">
        <f t="shared" si="13"/>
        <v>0</v>
      </c>
      <c r="C325" s="65" t="str">
        <f>IFERROR(VLOOKUP(入力シート③!$B$1,所属!$B$2:$C$56,2,FALSE),"0")</f>
        <v>0</v>
      </c>
      <c r="D325" s="134"/>
      <c r="E325" s="134"/>
      <c r="F325" s="65" t="str">
        <f>入力シート③!$G23</f>
        <v/>
      </c>
      <c r="G325" s="65">
        <f>入力シート③!H23</f>
        <v>0</v>
      </c>
      <c r="H325" s="66" t="str">
        <f>IFERROR(VLOOKUP(G325,女子登録②!$P$2:$V$101,4,FALSE),"0")</f>
        <v>0</v>
      </c>
      <c r="I325" s="65">
        <f t="shared" si="17"/>
        <v>0</v>
      </c>
      <c r="J325" s="66" t="str">
        <f>IFERROR(VLOOKUP(I325,女子登録②!$P$2:$V$101,5,FALSE),"0")</f>
        <v>0</v>
      </c>
      <c r="K325" s="66" t="str">
        <f>IFERROR(VLOOKUP(G325,女子登録②!$P$2:$V$101,7,FALSE),"0")</f>
        <v>0</v>
      </c>
      <c r="L325" s="65">
        <v>2</v>
      </c>
      <c r="M325" s="65" t="str">
        <f>IFERROR(VLOOKUP(G325,女子登録②!$P$2:$V$101,3,FALSE),"0")</f>
        <v>0</v>
      </c>
      <c r="N325" s="65" t="str">
        <f>IFERROR(VLOOKUP(G325,女子登録②!$P$2:$V$101,6,FALSE),"0")</f>
        <v>0</v>
      </c>
      <c r="O325" s="134"/>
      <c r="P325" s="67" t="s">
        <v>213</v>
      </c>
      <c r="Q325" s="134"/>
      <c r="R325" s="65" t="str">
        <f>IFERROR(VLOOKUP(A325,出場種目!$C$3:$D$66,2,FALSE),"0")</f>
        <v>0</v>
      </c>
      <c r="S325" s="65">
        <f>入力シート③!L23</f>
        <v>0</v>
      </c>
      <c r="T325" s="67">
        <v>0</v>
      </c>
      <c r="U325" s="67">
        <v>2</v>
      </c>
      <c r="V325" s="65">
        <f>入力シート③!$B$1</f>
        <v>0</v>
      </c>
    </row>
    <row r="326" spans="1:22">
      <c r="A326" s="65">
        <f>入力シート③!K24</f>
        <v>0</v>
      </c>
      <c r="B326" s="65" t="str">
        <f t="shared" si="13"/>
        <v>0</v>
      </c>
      <c r="C326" s="65" t="str">
        <f>IFERROR(VLOOKUP(入力シート③!$B$1,所属!$B$2:$C$56,2,FALSE),"0")</f>
        <v>0</v>
      </c>
      <c r="D326" s="134"/>
      <c r="E326" s="134"/>
      <c r="F326" s="65" t="str">
        <f>入力シート③!$G24</f>
        <v/>
      </c>
      <c r="G326" s="65">
        <f>入力シート③!H24</f>
        <v>0</v>
      </c>
      <c r="H326" s="66" t="str">
        <f>IFERROR(VLOOKUP(G326,女子登録②!$P$2:$V$101,4,FALSE),"0")</f>
        <v>0</v>
      </c>
      <c r="I326" s="65">
        <f t="shared" si="17"/>
        <v>0</v>
      </c>
      <c r="J326" s="66" t="str">
        <f>IFERROR(VLOOKUP(I326,女子登録②!$P$2:$V$101,5,FALSE),"0")</f>
        <v>0</v>
      </c>
      <c r="K326" s="66" t="str">
        <f>IFERROR(VLOOKUP(G326,女子登録②!$P$2:$V$101,7,FALSE),"0")</f>
        <v>0</v>
      </c>
      <c r="L326" s="65">
        <v>2</v>
      </c>
      <c r="M326" s="65" t="str">
        <f>IFERROR(VLOOKUP(G326,女子登録②!$P$2:$V$101,3,FALSE),"0")</f>
        <v>0</v>
      </c>
      <c r="N326" s="65" t="str">
        <f>IFERROR(VLOOKUP(G326,女子登録②!$P$2:$V$101,6,FALSE),"0")</f>
        <v>0</v>
      </c>
      <c r="O326" s="134"/>
      <c r="P326" s="67" t="s">
        <v>213</v>
      </c>
      <c r="Q326" s="134"/>
      <c r="R326" s="65" t="str">
        <f>IFERROR(VLOOKUP(A326,出場種目!$C$3:$D$66,2,FALSE),"0")</f>
        <v>0</v>
      </c>
      <c r="S326" s="65">
        <f>入力シート③!L24</f>
        <v>0</v>
      </c>
      <c r="T326" s="67">
        <v>0</v>
      </c>
      <c r="U326" s="67">
        <v>2</v>
      </c>
      <c r="V326" s="65">
        <f>入力シート③!$B$1</f>
        <v>0</v>
      </c>
    </row>
    <row r="327" spans="1:22">
      <c r="A327" s="65">
        <f>入力シート③!K25</f>
        <v>0</v>
      </c>
      <c r="B327" s="65" t="str">
        <f t="shared" si="13"/>
        <v>0</v>
      </c>
      <c r="C327" s="65" t="str">
        <f>IFERROR(VLOOKUP(入力シート③!$B$1,所属!$B$2:$C$56,2,FALSE),"0")</f>
        <v>0</v>
      </c>
      <c r="D327" s="134"/>
      <c r="E327" s="134"/>
      <c r="F327" s="65" t="str">
        <f>入力シート③!$G25</f>
        <v/>
      </c>
      <c r="G327" s="65">
        <f>入力シート③!H25</f>
        <v>0</v>
      </c>
      <c r="H327" s="66" t="str">
        <f>IFERROR(VLOOKUP(G327,女子登録②!$P$2:$V$101,4,FALSE),"0")</f>
        <v>0</v>
      </c>
      <c r="I327" s="65">
        <f t="shared" si="17"/>
        <v>0</v>
      </c>
      <c r="J327" s="66" t="str">
        <f>IFERROR(VLOOKUP(I327,女子登録②!$P$2:$V$101,5,FALSE),"0")</f>
        <v>0</v>
      </c>
      <c r="K327" s="66" t="str">
        <f>IFERROR(VLOOKUP(G327,女子登録②!$P$2:$V$101,7,FALSE),"0")</f>
        <v>0</v>
      </c>
      <c r="L327" s="65">
        <v>2</v>
      </c>
      <c r="M327" s="65" t="str">
        <f>IFERROR(VLOOKUP(G327,女子登録②!$P$2:$V$101,3,FALSE),"0")</f>
        <v>0</v>
      </c>
      <c r="N327" s="65" t="str">
        <f>IFERROR(VLOOKUP(G327,女子登録②!$P$2:$V$101,6,FALSE),"0")</f>
        <v>0</v>
      </c>
      <c r="O327" s="134"/>
      <c r="P327" s="67" t="s">
        <v>213</v>
      </c>
      <c r="Q327" s="134"/>
      <c r="R327" s="65" t="str">
        <f>IFERROR(VLOOKUP(A327,出場種目!$C$3:$D$66,2,FALSE),"0")</f>
        <v>0</v>
      </c>
      <c r="S327" s="65">
        <f>入力シート③!L25</f>
        <v>0</v>
      </c>
      <c r="T327" s="67">
        <v>0</v>
      </c>
      <c r="U327" s="67">
        <v>2</v>
      </c>
      <c r="V327" s="65">
        <f>入力シート③!$B$1</f>
        <v>0</v>
      </c>
    </row>
    <row r="328" spans="1:22">
      <c r="A328" s="65">
        <f>入力シート③!K26</f>
        <v>0</v>
      </c>
      <c r="B328" s="65" t="str">
        <f t="shared" si="13"/>
        <v>0</v>
      </c>
      <c r="C328" s="65" t="str">
        <f>IFERROR(VLOOKUP(入力シート③!$B$1,所属!$B$2:$C$56,2,FALSE),"0")</f>
        <v>0</v>
      </c>
      <c r="D328" s="134"/>
      <c r="E328" s="134"/>
      <c r="F328" s="65" t="str">
        <f>入力シート③!$G26</f>
        <v/>
      </c>
      <c r="G328" s="65">
        <f>入力シート③!H26</f>
        <v>0</v>
      </c>
      <c r="H328" s="66" t="str">
        <f>IFERROR(VLOOKUP(G328,女子登録②!$P$2:$V$101,4,FALSE),"0")</f>
        <v>0</v>
      </c>
      <c r="I328" s="65">
        <f t="shared" si="17"/>
        <v>0</v>
      </c>
      <c r="J328" s="66" t="str">
        <f>IFERROR(VLOOKUP(I328,女子登録②!$P$2:$V$101,5,FALSE),"0")</f>
        <v>0</v>
      </c>
      <c r="K328" s="66" t="str">
        <f>IFERROR(VLOOKUP(G328,女子登録②!$P$2:$V$101,7,FALSE),"0")</f>
        <v>0</v>
      </c>
      <c r="L328" s="65">
        <v>2</v>
      </c>
      <c r="M328" s="65" t="str">
        <f>IFERROR(VLOOKUP(G328,女子登録②!$P$2:$V$101,3,FALSE),"0")</f>
        <v>0</v>
      </c>
      <c r="N328" s="65" t="str">
        <f>IFERROR(VLOOKUP(G328,女子登録②!$P$2:$V$101,6,FALSE),"0")</f>
        <v>0</v>
      </c>
      <c r="O328" s="134"/>
      <c r="P328" s="67" t="s">
        <v>213</v>
      </c>
      <c r="Q328" s="134"/>
      <c r="R328" s="65" t="str">
        <f>IFERROR(VLOOKUP(A328,出場種目!$C$3:$D$66,2,FALSE),"0")</f>
        <v>0</v>
      </c>
      <c r="S328" s="65">
        <f>入力シート③!L26</f>
        <v>0</v>
      </c>
      <c r="T328" s="67">
        <v>0</v>
      </c>
      <c r="U328" s="67">
        <v>2</v>
      </c>
      <c r="V328" s="65">
        <f>入力シート③!$B$1</f>
        <v>0</v>
      </c>
    </row>
    <row r="329" spans="1:22">
      <c r="A329" s="65">
        <f>入力シート③!K27</f>
        <v>0</v>
      </c>
      <c r="B329" s="65" t="str">
        <f t="shared" si="13"/>
        <v>0</v>
      </c>
      <c r="C329" s="65" t="str">
        <f>IFERROR(VLOOKUP(入力シート③!$B$1,所属!$B$2:$C$56,2,FALSE),"0")</f>
        <v>0</v>
      </c>
      <c r="D329" s="134"/>
      <c r="E329" s="134"/>
      <c r="F329" s="65" t="str">
        <f>入力シート③!$G27</f>
        <v/>
      </c>
      <c r="G329" s="65">
        <f>入力シート③!H27</f>
        <v>0</v>
      </c>
      <c r="H329" s="66" t="str">
        <f>IFERROR(VLOOKUP(G329,女子登録②!$P$2:$V$101,4,FALSE),"0")</f>
        <v>0</v>
      </c>
      <c r="I329" s="65">
        <f t="shared" si="17"/>
        <v>0</v>
      </c>
      <c r="J329" s="66" t="str">
        <f>IFERROR(VLOOKUP(I329,女子登録②!$P$2:$V$101,5,FALSE),"0")</f>
        <v>0</v>
      </c>
      <c r="K329" s="66" t="str">
        <f>IFERROR(VLOOKUP(G329,女子登録②!$P$2:$V$101,7,FALSE),"0")</f>
        <v>0</v>
      </c>
      <c r="L329" s="65">
        <v>2</v>
      </c>
      <c r="M329" s="65" t="str">
        <f>IFERROR(VLOOKUP(G329,女子登録②!$P$2:$V$101,3,FALSE),"0")</f>
        <v>0</v>
      </c>
      <c r="N329" s="65" t="str">
        <f>IFERROR(VLOOKUP(G329,女子登録②!$P$2:$V$101,6,FALSE),"0")</f>
        <v>0</v>
      </c>
      <c r="O329" s="134"/>
      <c r="P329" s="67" t="s">
        <v>213</v>
      </c>
      <c r="Q329" s="134"/>
      <c r="R329" s="65" t="str">
        <f>IFERROR(VLOOKUP(A329,出場種目!$C$3:$D$66,2,FALSE),"0")</f>
        <v>0</v>
      </c>
      <c r="S329" s="65">
        <f>入力シート③!L27</f>
        <v>0</v>
      </c>
      <c r="T329" s="67">
        <v>0</v>
      </c>
      <c r="U329" s="67">
        <v>2</v>
      </c>
      <c r="V329" s="65">
        <f>入力シート③!$B$1</f>
        <v>0</v>
      </c>
    </row>
    <row r="330" spans="1:22">
      <c r="A330" s="65">
        <f>入力シート③!K28</f>
        <v>0</v>
      </c>
      <c r="B330" s="65" t="str">
        <f t="shared" si="13"/>
        <v>0</v>
      </c>
      <c r="C330" s="65" t="str">
        <f>IFERROR(VLOOKUP(入力シート③!$B$1,所属!$B$2:$C$56,2,FALSE),"0")</f>
        <v>0</v>
      </c>
      <c r="D330" s="134"/>
      <c r="E330" s="134"/>
      <c r="F330" s="65" t="str">
        <f>入力シート③!$G28</f>
        <v/>
      </c>
      <c r="G330" s="65">
        <f>入力シート③!H28</f>
        <v>0</v>
      </c>
      <c r="H330" s="66" t="str">
        <f>IFERROR(VLOOKUP(G330,女子登録②!$P$2:$V$101,4,FALSE),"0")</f>
        <v>0</v>
      </c>
      <c r="I330" s="65">
        <f t="shared" si="17"/>
        <v>0</v>
      </c>
      <c r="J330" s="66" t="str">
        <f>IFERROR(VLOOKUP(I330,女子登録②!$P$2:$V$101,5,FALSE),"0")</f>
        <v>0</v>
      </c>
      <c r="K330" s="66" t="str">
        <f>IFERROR(VLOOKUP(G330,女子登録②!$P$2:$V$101,7,FALSE),"0")</f>
        <v>0</v>
      </c>
      <c r="L330" s="65">
        <v>2</v>
      </c>
      <c r="M330" s="65" t="str">
        <f>IFERROR(VLOOKUP(G330,女子登録②!$P$2:$V$101,3,FALSE),"0")</f>
        <v>0</v>
      </c>
      <c r="N330" s="65" t="str">
        <f>IFERROR(VLOOKUP(G330,女子登録②!$P$2:$V$101,6,FALSE),"0")</f>
        <v>0</v>
      </c>
      <c r="O330" s="134"/>
      <c r="P330" s="67" t="s">
        <v>213</v>
      </c>
      <c r="Q330" s="134"/>
      <c r="R330" s="65" t="str">
        <f>IFERROR(VLOOKUP(A330,出場種目!$C$3:$D$66,2,FALSE),"0")</f>
        <v>0</v>
      </c>
      <c r="S330" s="65">
        <f>入力シート③!L28</f>
        <v>0</v>
      </c>
      <c r="T330" s="67">
        <v>0</v>
      </c>
      <c r="U330" s="67">
        <v>2</v>
      </c>
      <c r="V330" s="65">
        <f>入力シート③!$B$1</f>
        <v>0</v>
      </c>
    </row>
    <row r="331" spans="1:22">
      <c r="A331" s="65">
        <f>入力シート③!K29</f>
        <v>0</v>
      </c>
      <c r="B331" s="65" t="str">
        <f t="shared" si="13"/>
        <v>0</v>
      </c>
      <c r="C331" s="65" t="str">
        <f>IFERROR(VLOOKUP(入力シート③!$B$1,所属!$B$2:$C$56,2,FALSE),"0")</f>
        <v>0</v>
      </c>
      <c r="D331" s="134"/>
      <c r="E331" s="134"/>
      <c r="F331" s="65" t="str">
        <f>入力シート③!$G29</f>
        <v/>
      </c>
      <c r="G331" s="65">
        <f>入力シート③!H29</f>
        <v>0</v>
      </c>
      <c r="H331" s="66" t="str">
        <f>IFERROR(VLOOKUP(G331,女子登録②!$P$2:$V$101,4,FALSE),"0")</f>
        <v>0</v>
      </c>
      <c r="I331" s="65">
        <f t="shared" si="17"/>
        <v>0</v>
      </c>
      <c r="J331" s="66" t="str">
        <f>IFERROR(VLOOKUP(I331,女子登録②!$P$2:$V$101,5,FALSE),"0")</f>
        <v>0</v>
      </c>
      <c r="K331" s="66" t="str">
        <f>IFERROR(VLOOKUP(G331,女子登録②!$P$2:$V$101,7,FALSE),"0")</f>
        <v>0</v>
      </c>
      <c r="L331" s="65">
        <v>2</v>
      </c>
      <c r="M331" s="65" t="str">
        <f>IFERROR(VLOOKUP(G331,女子登録②!$P$2:$V$101,3,FALSE),"0")</f>
        <v>0</v>
      </c>
      <c r="N331" s="65" t="str">
        <f>IFERROR(VLOOKUP(G331,女子登録②!$P$2:$V$101,6,FALSE),"0")</f>
        <v>0</v>
      </c>
      <c r="O331" s="134"/>
      <c r="P331" s="67" t="s">
        <v>213</v>
      </c>
      <c r="Q331" s="134"/>
      <c r="R331" s="65" t="str">
        <f>IFERROR(VLOOKUP(A331,出場種目!$C$3:$D$66,2,FALSE),"0")</f>
        <v>0</v>
      </c>
      <c r="S331" s="65">
        <f>入力シート③!L29</f>
        <v>0</v>
      </c>
      <c r="T331" s="67">
        <v>0</v>
      </c>
      <c r="U331" s="67">
        <v>2</v>
      </c>
      <c r="V331" s="65">
        <f>入力シート③!$B$1</f>
        <v>0</v>
      </c>
    </row>
    <row r="332" spans="1:22">
      <c r="A332" s="65">
        <f>入力シート③!K30</f>
        <v>0</v>
      </c>
      <c r="B332" s="65" t="str">
        <f t="shared" si="13"/>
        <v>0</v>
      </c>
      <c r="C332" s="65" t="str">
        <f>IFERROR(VLOOKUP(入力シート③!$B$1,所属!$B$2:$C$56,2,FALSE),"0")</f>
        <v>0</v>
      </c>
      <c r="D332" s="134"/>
      <c r="E332" s="134"/>
      <c r="F332" s="65" t="str">
        <f>入力シート③!$G30</f>
        <v/>
      </c>
      <c r="G332" s="65">
        <f>入力シート③!H30</f>
        <v>0</v>
      </c>
      <c r="H332" s="66" t="str">
        <f>IFERROR(VLOOKUP(G332,女子登録②!$P$2:$V$101,4,FALSE),"0")</f>
        <v>0</v>
      </c>
      <c r="I332" s="65">
        <f t="shared" si="17"/>
        <v>0</v>
      </c>
      <c r="J332" s="66" t="str">
        <f>IFERROR(VLOOKUP(I332,女子登録②!$P$2:$V$101,5,FALSE),"0")</f>
        <v>0</v>
      </c>
      <c r="K332" s="66" t="str">
        <f>IFERROR(VLOOKUP(G332,女子登録②!$P$2:$V$101,7,FALSE),"0")</f>
        <v>0</v>
      </c>
      <c r="L332" s="65">
        <v>2</v>
      </c>
      <c r="M332" s="65" t="str">
        <f>IFERROR(VLOOKUP(G332,女子登録②!$P$2:$V$101,3,FALSE),"0")</f>
        <v>0</v>
      </c>
      <c r="N332" s="65" t="str">
        <f>IFERROR(VLOOKUP(G332,女子登録②!$P$2:$V$101,6,FALSE),"0")</f>
        <v>0</v>
      </c>
      <c r="O332" s="134"/>
      <c r="P332" s="67" t="s">
        <v>213</v>
      </c>
      <c r="Q332" s="134"/>
      <c r="R332" s="65" t="str">
        <f>IFERROR(VLOOKUP(A332,出場種目!$C$3:$D$66,2,FALSE),"0")</f>
        <v>0</v>
      </c>
      <c r="S332" s="65">
        <f>入力シート③!L30</f>
        <v>0</v>
      </c>
      <c r="T332" s="67">
        <v>0</v>
      </c>
      <c r="U332" s="67">
        <v>2</v>
      </c>
      <c r="V332" s="65">
        <f>入力シート③!$B$1</f>
        <v>0</v>
      </c>
    </row>
    <row r="333" spans="1:22">
      <c r="A333" s="65">
        <f>入力シート③!K31</f>
        <v>0</v>
      </c>
      <c r="B333" s="65" t="str">
        <f t="shared" si="13"/>
        <v>0</v>
      </c>
      <c r="C333" s="65" t="str">
        <f>IFERROR(VLOOKUP(入力シート③!$B$1,所属!$B$2:$C$56,2,FALSE),"0")</f>
        <v>0</v>
      </c>
      <c r="D333" s="134"/>
      <c r="E333" s="134"/>
      <c r="F333" s="65" t="str">
        <f>入力シート③!$G31</f>
        <v/>
      </c>
      <c r="G333" s="65">
        <f>入力シート③!H31</f>
        <v>0</v>
      </c>
      <c r="H333" s="66" t="str">
        <f>IFERROR(VLOOKUP(G333,女子登録②!$P$2:$V$101,4,FALSE),"0")</f>
        <v>0</v>
      </c>
      <c r="I333" s="65">
        <f t="shared" si="17"/>
        <v>0</v>
      </c>
      <c r="J333" s="66" t="str">
        <f>IFERROR(VLOOKUP(I333,女子登録②!$P$2:$V$101,5,FALSE),"0")</f>
        <v>0</v>
      </c>
      <c r="K333" s="66" t="str">
        <f>IFERROR(VLOOKUP(G333,女子登録②!$P$2:$V$101,7,FALSE),"0")</f>
        <v>0</v>
      </c>
      <c r="L333" s="65">
        <v>2</v>
      </c>
      <c r="M333" s="65" t="str">
        <f>IFERROR(VLOOKUP(G333,女子登録②!$P$2:$V$101,3,FALSE),"0")</f>
        <v>0</v>
      </c>
      <c r="N333" s="65" t="str">
        <f>IFERROR(VLOOKUP(G333,女子登録②!$P$2:$V$101,6,FALSE),"0")</f>
        <v>0</v>
      </c>
      <c r="O333" s="134"/>
      <c r="P333" s="67" t="s">
        <v>213</v>
      </c>
      <c r="Q333" s="134"/>
      <c r="R333" s="65" t="str">
        <f>IFERROR(VLOOKUP(A333,出場種目!$C$3:$D$66,2,FALSE),"0")</f>
        <v>0</v>
      </c>
      <c r="S333" s="65">
        <f>入力シート③!L31</f>
        <v>0</v>
      </c>
      <c r="T333" s="67">
        <v>0</v>
      </c>
      <c r="U333" s="67">
        <v>2</v>
      </c>
      <c r="V333" s="65">
        <f>入力シート③!$B$1</f>
        <v>0</v>
      </c>
    </row>
    <row r="334" spans="1:22">
      <c r="A334" s="65">
        <f>入力シート③!K32</f>
        <v>0</v>
      </c>
      <c r="B334" s="65" t="str">
        <f t="shared" si="13"/>
        <v>0</v>
      </c>
      <c r="C334" s="65" t="str">
        <f>IFERROR(VLOOKUP(入力シート③!$B$1,所属!$B$2:$C$56,2,FALSE),"0")</f>
        <v>0</v>
      </c>
      <c r="D334" s="134"/>
      <c r="E334" s="134"/>
      <c r="F334" s="65" t="str">
        <f>入力シート③!$G32</f>
        <v/>
      </c>
      <c r="G334" s="65">
        <f>入力シート③!H32</f>
        <v>0</v>
      </c>
      <c r="H334" s="66" t="str">
        <f>IFERROR(VLOOKUP(G334,女子登録②!$P$2:$V$101,4,FALSE),"0")</f>
        <v>0</v>
      </c>
      <c r="I334" s="65">
        <f t="shared" si="17"/>
        <v>0</v>
      </c>
      <c r="J334" s="66" t="str">
        <f>IFERROR(VLOOKUP(I334,女子登録②!$P$2:$V$101,5,FALSE),"0")</f>
        <v>0</v>
      </c>
      <c r="K334" s="66" t="str">
        <f>IFERROR(VLOOKUP(G334,女子登録②!$P$2:$V$101,7,FALSE),"0")</f>
        <v>0</v>
      </c>
      <c r="L334" s="65">
        <v>2</v>
      </c>
      <c r="M334" s="65" t="str">
        <f>IFERROR(VLOOKUP(G334,女子登録②!$P$2:$V$101,3,FALSE),"0")</f>
        <v>0</v>
      </c>
      <c r="N334" s="65" t="str">
        <f>IFERROR(VLOOKUP(G334,女子登録②!$P$2:$V$101,6,FALSE),"0")</f>
        <v>0</v>
      </c>
      <c r="O334" s="134"/>
      <c r="P334" s="67" t="s">
        <v>213</v>
      </c>
      <c r="Q334" s="134"/>
      <c r="R334" s="65" t="str">
        <f>IFERROR(VLOOKUP(A334,出場種目!$C$3:$D$66,2,FALSE),"0")</f>
        <v>0</v>
      </c>
      <c r="S334" s="65">
        <f>入力シート③!L32</f>
        <v>0</v>
      </c>
      <c r="T334" s="67">
        <v>0</v>
      </c>
      <c r="U334" s="67">
        <v>2</v>
      </c>
      <c r="V334" s="65">
        <f>入力シート③!$B$1</f>
        <v>0</v>
      </c>
    </row>
    <row r="335" spans="1:22">
      <c r="A335" s="65">
        <f>入力シート③!K33</f>
        <v>0</v>
      </c>
      <c r="B335" s="65" t="str">
        <f t="shared" si="13"/>
        <v>0</v>
      </c>
      <c r="C335" s="65" t="str">
        <f>IFERROR(VLOOKUP(入力シート③!$B$1,所属!$B$2:$C$56,2,FALSE),"0")</f>
        <v>0</v>
      </c>
      <c r="D335" s="134"/>
      <c r="E335" s="134"/>
      <c r="F335" s="65" t="str">
        <f>入力シート③!$G33</f>
        <v/>
      </c>
      <c r="G335" s="65">
        <f>入力シート③!H33</f>
        <v>0</v>
      </c>
      <c r="H335" s="66" t="str">
        <f>IFERROR(VLOOKUP(G335,女子登録②!$P$2:$V$101,4,FALSE),"0")</f>
        <v>0</v>
      </c>
      <c r="I335" s="65">
        <f t="shared" si="17"/>
        <v>0</v>
      </c>
      <c r="J335" s="66" t="str">
        <f>IFERROR(VLOOKUP(I335,女子登録②!$P$2:$V$101,5,FALSE),"0")</f>
        <v>0</v>
      </c>
      <c r="K335" s="66" t="str">
        <f>IFERROR(VLOOKUP(G335,女子登録②!$P$2:$V$101,7,FALSE),"0")</f>
        <v>0</v>
      </c>
      <c r="L335" s="65">
        <v>2</v>
      </c>
      <c r="M335" s="65" t="str">
        <f>IFERROR(VLOOKUP(G335,女子登録②!$P$2:$V$101,3,FALSE),"0")</f>
        <v>0</v>
      </c>
      <c r="N335" s="65" t="str">
        <f>IFERROR(VLOOKUP(G335,女子登録②!$P$2:$V$101,6,FALSE),"0")</f>
        <v>0</v>
      </c>
      <c r="O335" s="134"/>
      <c r="P335" s="67" t="s">
        <v>213</v>
      </c>
      <c r="Q335" s="134"/>
      <c r="R335" s="65" t="str">
        <f>IFERROR(VLOOKUP(A335,出場種目!$C$3:$D$66,2,FALSE),"0")</f>
        <v>0</v>
      </c>
      <c r="S335" s="65">
        <f>入力シート③!L33</f>
        <v>0</v>
      </c>
      <c r="T335" s="67">
        <v>0</v>
      </c>
      <c r="U335" s="67">
        <v>2</v>
      </c>
      <c r="V335" s="65">
        <f>入力シート③!$B$1</f>
        <v>0</v>
      </c>
    </row>
    <row r="336" spans="1:22">
      <c r="A336" s="65">
        <f>入力シート③!K34</f>
        <v>0</v>
      </c>
      <c r="B336" s="65" t="str">
        <f t="shared" si="13"/>
        <v>0</v>
      </c>
      <c r="C336" s="65" t="str">
        <f>IFERROR(VLOOKUP(入力シート③!$B$1,所属!$B$2:$C$56,2,FALSE),"0")</f>
        <v>0</v>
      </c>
      <c r="D336" s="134"/>
      <c r="E336" s="134"/>
      <c r="F336" s="65" t="str">
        <f>入力シート③!$G34</f>
        <v/>
      </c>
      <c r="G336" s="65">
        <f>入力シート③!H34</f>
        <v>0</v>
      </c>
      <c r="H336" s="66" t="str">
        <f>IFERROR(VLOOKUP(G336,女子登録②!$P$2:$V$101,4,FALSE),"0")</f>
        <v>0</v>
      </c>
      <c r="I336" s="65">
        <f t="shared" si="17"/>
        <v>0</v>
      </c>
      <c r="J336" s="66" t="str">
        <f>IFERROR(VLOOKUP(I336,女子登録②!$P$2:$V$101,5,FALSE),"0")</f>
        <v>0</v>
      </c>
      <c r="K336" s="66" t="str">
        <f>IFERROR(VLOOKUP(G336,女子登録②!$P$2:$V$101,7,FALSE),"0")</f>
        <v>0</v>
      </c>
      <c r="L336" s="65">
        <v>2</v>
      </c>
      <c r="M336" s="65" t="str">
        <f>IFERROR(VLOOKUP(G336,女子登録②!$P$2:$V$101,3,FALSE),"0")</f>
        <v>0</v>
      </c>
      <c r="N336" s="65" t="str">
        <f>IFERROR(VLOOKUP(G336,女子登録②!$P$2:$V$101,6,FALSE),"0")</f>
        <v>0</v>
      </c>
      <c r="O336" s="134"/>
      <c r="P336" s="67" t="s">
        <v>213</v>
      </c>
      <c r="Q336" s="134"/>
      <c r="R336" s="65" t="str">
        <f>IFERROR(VLOOKUP(A336,出場種目!$C$3:$D$66,2,FALSE),"0")</f>
        <v>0</v>
      </c>
      <c r="S336" s="65">
        <f>入力シート③!L34</f>
        <v>0</v>
      </c>
      <c r="T336" s="67">
        <v>0</v>
      </c>
      <c r="U336" s="67">
        <v>2</v>
      </c>
      <c r="V336" s="65">
        <f>入力シート③!$B$1</f>
        <v>0</v>
      </c>
    </row>
    <row r="337" spans="1:22">
      <c r="A337" s="65">
        <f>入力シート③!K35</f>
        <v>0</v>
      </c>
      <c r="B337" s="65" t="str">
        <f t="shared" si="13"/>
        <v>0</v>
      </c>
      <c r="C337" s="65" t="str">
        <f>IFERROR(VLOOKUP(入力シート③!$B$1,所属!$B$2:$C$56,2,FALSE),"0")</f>
        <v>0</v>
      </c>
      <c r="D337" s="134"/>
      <c r="E337" s="134"/>
      <c r="F337" s="65" t="str">
        <f>入力シート③!$G35</f>
        <v/>
      </c>
      <c r="G337" s="65">
        <f>入力シート③!H35</f>
        <v>0</v>
      </c>
      <c r="H337" s="66" t="str">
        <f>IFERROR(VLOOKUP(G337,女子登録②!$P$2:$V$101,4,FALSE),"0")</f>
        <v>0</v>
      </c>
      <c r="I337" s="65">
        <f t="shared" si="17"/>
        <v>0</v>
      </c>
      <c r="J337" s="66" t="str">
        <f>IFERROR(VLOOKUP(I337,女子登録②!$P$2:$V$101,5,FALSE),"0")</f>
        <v>0</v>
      </c>
      <c r="K337" s="66" t="str">
        <f>IFERROR(VLOOKUP(G337,女子登録②!$P$2:$V$101,7,FALSE),"0")</f>
        <v>0</v>
      </c>
      <c r="L337" s="65">
        <v>2</v>
      </c>
      <c r="M337" s="65" t="str">
        <f>IFERROR(VLOOKUP(G337,女子登録②!$P$2:$V$101,3,FALSE),"0")</f>
        <v>0</v>
      </c>
      <c r="N337" s="65" t="str">
        <f>IFERROR(VLOOKUP(G337,女子登録②!$P$2:$V$101,6,FALSE),"0")</f>
        <v>0</v>
      </c>
      <c r="O337" s="134"/>
      <c r="P337" s="67" t="s">
        <v>213</v>
      </c>
      <c r="Q337" s="134"/>
      <c r="R337" s="65" t="str">
        <f>IFERROR(VLOOKUP(A337,出場種目!$C$3:$D$66,2,FALSE),"0")</f>
        <v>0</v>
      </c>
      <c r="S337" s="65">
        <f>入力シート③!L35</f>
        <v>0</v>
      </c>
      <c r="T337" s="67">
        <v>0</v>
      </c>
      <c r="U337" s="67">
        <v>2</v>
      </c>
      <c r="V337" s="65">
        <f>入力シート③!$B$1</f>
        <v>0</v>
      </c>
    </row>
    <row r="338" spans="1:22">
      <c r="A338" s="65">
        <f>入力シート③!K36</f>
        <v>0</v>
      </c>
      <c r="B338" s="65" t="str">
        <f t="shared" si="13"/>
        <v>0</v>
      </c>
      <c r="C338" s="65" t="str">
        <f>IFERROR(VLOOKUP(入力シート③!$B$1,所属!$B$2:$C$56,2,FALSE),"0")</f>
        <v>0</v>
      </c>
      <c r="D338" s="134"/>
      <c r="E338" s="134"/>
      <c r="F338" s="65" t="str">
        <f>入力シート③!$G36</f>
        <v/>
      </c>
      <c r="G338" s="65">
        <f>入力シート③!H36</f>
        <v>0</v>
      </c>
      <c r="H338" s="66" t="str">
        <f>IFERROR(VLOOKUP(G338,女子登録②!$P$2:$V$101,4,FALSE),"0")</f>
        <v>0</v>
      </c>
      <c r="I338" s="65">
        <f t="shared" si="17"/>
        <v>0</v>
      </c>
      <c r="J338" s="66" t="str">
        <f>IFERROR(VLOOKUP(I338,女子登録②!$P$2:$V$101,5,FALSE),"0")</f>
        <v>0</v>
      </c>
      <c r="K338" s="66" t="str">
        <f>IFERROR(VLOOKUP(G338,女子登録②!$P$2:$V$101,7,FALSE),"0")</f>
        <v>0</v>
      </c>
      <c r="L338" s="65">
        <v>2</v>
      </c>
      <c r="M338" s="65" t="str">
        <f>IFERROR(VLOOKUP(G338,女子登録②!$P$2:$V$101,3,FALSE),"0")</f>
        <v>0</v>
      </c>
      <c r="N338" s="65" t="str">
        <f>IFERROR(VLOOKUP(G338,女子登録②!$P$2:$V$101,6,FALSE),"0")</f>
        <v>0</v>
      </c>
      <c r="O338" s="134"/>
      <c r="P338" s="67" t="s">
        <v>213</v>
      </c>
      <c r="Q338" s="134"/>
      <c r="R338" s="65" t="str">
        <f>IFERROR(VLOOKUP(A338,出場種目!$C$3:$D$66,2,FALSE),"0")</f>
        <v>0</v>
      </c>
      <c r="S338" s="65">
        <f>入力シート③!L36</f>
        <v>0</v>
      </c>
      <c r="T338" s="67">
        <v>0</v>
      </c>
      <c r="U338" s="67">
        <v>2</v>
      </c>
      <c r="V338" s="65">
        <f>入力シート③!$B$1</f>
        <v>0</v>
      </c>
    </row>
    <row r="339" spans="1:22">
      <c r="A339" s="65">
        <f>入力シート③!K37</f>
        <v>0</v>
      </c>
      <c r="B339" s="65" t="str">
        <f t="shared" ref="B339:B402" si="18">IFERROR(100000*L339+F339,"0")</f>
        <v>0</v>
      </c>
      <c r="C339" s="65" t="str">
        <f>IFERROR(VLOOKUP(入力シート③!$B$1,所属!$B$2:$C$56,2,FALSE),"0")</f>
        <v>0</v>
      </c>
      <c r="D339" s="134"/>
      <c r="E339" s="134"/>
      <c r="F339" s="65" t="str">
        <f>入力シート③!$G37</f>
        <v/>
      </c>
      <c r="G339" s="65">
        <f>入力シート③!H37</f>
        <v>0</v>
      </c>
      <c r="H339" s="66" t="str">
        <f>IFERROR(VLOOKUP(G339,女子登録②!$P$2:$V$101,4,FALSE),"0")</f>
        <v>0</v>
      </c>
      <c r="I339" s="65">
        <f t="shared" si="17"/>
        <v>0</v>
      </c>
      <c r="J339" s="66" t="str">
        <f>IFERROR(VLOOKUP(I339,女子登録②!$P$2:$V$101,5,FALSE),"0")</f>
        <v>0</v>
      </c>
      <c r="K339" s="66" t="str">
        <f>IFERROR(VLOOKUP(G339,女子登録②!$P$2:$V$101,7,FALSE),"0")</f>
        <v>0</v>
      </c>
      <c r="L339" s="65">
        <v>2</v>
      </c>
      <c r="M339" s="65" t="str">
        <f>IFERROR(VLOOKUP(G339,女子登録②!$P$2:$V$101,3,FALSE),"0")</f>
        <v>0</v>
      </c>
      <c r="N339" s="65" t="str">
        <f>IFERROR(VLOOKUP(G339,女子登録②!$P$2:$V$101,6,FALSE),"0")</f>
        <v>0</v>
      </c>
      <c r="O339" s="134"/>
      <c r="P339" s="67" t="s">
        <v>213</v>
      </c>
      <c r="Q339" s="134"/>
      <c r="R339" s="65" t="str">
        <f>IFERROR(VLOOKUP(A339,出場種目!$C$3:$D$66,2,FALSE),"0")</f>
        <v>0</v>
      </c>
      <c r="S339" s="65">
        <f>入力シート③!L37</f>
        <v>0</v>
      </c>
      <c r="T339" s="67">
        <v>0</v>
      </c>
      <c r="U339" s="67">
        <v>2</v>
      </c>
      <c r="V339" s="65">
        <f>入力シート③!$B$1</f>
        <v>0</v>
      </c>
    </row>
    <row r="340" spans="1:22">
      <c r="A340" s="65">
        <f>入力シート③!K38</f>
        <v>0</v>
      </c>
      <c r="B340" s="65" t="str">
        <f t="shared" si="18"/>
        <v>0</v>
      </c>
      <c r="C340" s="65" t="str">
        <f>IFERROR(VLOOKUP(入力シート③!$B$1,所属!$B$2:$C$56,2,FALSE),"0")</f>
        <v>0</v>
      </c>
      <c r="D340" s="134"/>
      <c r="E340" s="134"/>
      <c r="F340" s="65" t="str">
        <f>入力シート③!$G38</f>
        <v/>
      </c>
      <c r="G340" s="65">
        <f>入力シート③!H38</f>
        <v>0</v>
      </c>
      <c r="H340" s="66" t="str">
        <f>IFERROR(VLOOKUP(G340,女子登録②!$P$2:$V$101,4,FALSE),"0")</f>
        <v>0</v>
      </c>
      <c r="I340" s="65">
        <f t="shared" si="17"/>
        <v>0</v>
      </c>
      <c r="J340" s="66" t="str">
        <f>IFERROR(VLOOKUP(I340,女子登録②!$P$2:$V$101,5,FALSE),"0")</f>
        <v>0</v>
      </c>
      <c r="K340" s="66" t="str">
        <f>IFERROR(VLOOKUP(G340,女子登録②!$P$2:$V$101,7,FALSE),"0")</f>
        <v>0</v>
      </c>
      <c r="L340" s="65">
        <v>2</v>
      </c>
      <c r="M340" s="65" t="str">
        <f>IFERROR(VLOOKUP(G340,女子登録②!$P$2:$V$101,3,FALSE),"0")</f>
        <v>0</v>
      </c>
      <c r="N340" s="65" t="str">
        <f>IFERROR(VLOOKUP(G340,女子登録②!$P$2:$V$101,6,FALSE),"0")</f>
        <v>0</v>
      </c>
      <c r="O340" s="134"/>
      <c r="P340" s="67" t="s">
        <v>213</v>
      </c>
      <c r="Q340" s="134"/>
      <c r="R340" s="65" t="str">
        <f>IFERROR(VLOOKUP(A340,出場種目!$C$3:$D$66,2,FALSE),"0")</f>
        <v>0</v>
      </c>
      <c r="S340" s="65">
        <f>入力シート③!L38</f>
        <v>0</v>
      </c>
      <c r="T340" s="67">
        <v>0</v>
      </c>
      <c r="U340" s="67">
        <v>2</v>
      </c>
      <c r="V340" s="65">
        <f>入力シート③!$B$1</f>
        <v>0</v>
      </c>
    </row>
    <row r="341" spans="1:22">
      <c r="A341" s="65">
        <f>入力シート③!K39</f>
        <v>0</v>
      </c>
      <c r="B341" s="65" t="str">
        <f t="shared" si="18"/>
        <v>0</v>
      </c>
      <c r="C341" s="65" t="str">
        <f>IFERROR(VLOOKUP(入力シート③!$B$1,所属!$B$2:$C$56,2,FALSE),"0")</f>
        <v>0</v>
      </c>
      <c r="D341" s="134"/>
      <c r="E341" s="134"/>
      <c r="F341" s="65" t="str">
        <f>入力シート③!$G39</f>
        <v/>
      </c>
      <c r="G341" s="65">
        <f>入力シート③!H39</f>
        <v>0</v>
      </c>
      <c r="H341" s="66" t="str">
        <f>IFERROR(VLOOKUP(G341,女子登録②!$P$2:$V$101,4,FALSE),"0")</f>
        <v>0</v>
      </c>
      <c r="I341" s="65">
        <f t="shared" si="17"/>
        <v>0</v>
      </c>
      <c r="J341" s="66" t="str">
        <f>IFERROR(VLOOKUP(I341,女子登録②!$P$2:$V$101,5,FALSE),"0")</f>
        <v>0</v>
      </c>
      <c r="K341" s="66" t="str">
        <f>IFERROR(VLOOKUP(G341,女子登録②!$P$2:$V$101,7,FALSE),"0")</f>
        <v>0</v>
      </c>
      <c r="L341" s="65">
        <v>2</v>
      </c>
      <c r="M341" s="65" t="str">
        <f>IFERROR(VLOOKUP(G341,女子登録②!$P$2:$V$101,3,FALSE),"0")</f>
        <v>0</v>
      </c>
      <c r="N341" s="65" t="str">
        <f>IFERROR(VLOOKUP(G341,女子登録②!$P$2:$V$101,6,FALSE),"0")</f>
        <v>0</v>
      </c>
      <c r="O341" s="134"/>
      <c r="P341" s="67" t="s">
        <v>213</v>
      </c>
      <c r="Q341" s="134"/>
      <c r="R341" s="65" t="str">
        <f>IFERROR(VLOOKUP(A341,出場種目!$C$3:$D$66,2,FALSE),"0")</f>
        <v>0</v>
      </c>
      <c r="S341" s="65">
        <f>入力シート③!L39</f>
        <v>0</v>
      </c>
      <c r="T341" s="67">
        <v>0</v>
      </c>
      <c r="U341" s="67">
        <v>2</v>
      </c>
      <c r="V341" s="65">
        <f>入力シート③!$B$1</f>
        <v>0</v>
      </c>
    </row>
    <row r="342" spans="1:22">
      <c r="A342" s="65">
        <f>入力シート③!K40</f>
        <v>0</v>
      </c>
      <c r="B342" s="65" t="str">
        <f t="shared" si="18"/>
        <v>0</v>
      </c>
      <c r="C342" s="65" t="str">
        <f>IFERROR(VLOOKUP(入力シート③!$B$1,所属!$B$2:$C$56,2,FALSE),"0")</f>
        <v>0</v>
      </c>
      <c r="D342" s="134"/>
      <c r="E342" s="134"/>
      <c r="F342" s="65" t="str">
        <f>入力シート③!$G40</f>
        <v/>
      </c>
      <c r="G342" s="65">
        <f>入力シート③!H40</f>
        <v>0</v>
      </c>
      <c r="H342" s="66" t="str">
        <f>IFERROR(VLOOKUP(G342,女子登録②!$P$2:$V$101,4,FALSE),"0")</f>
        <v>0</v>
      </c>
      <c r="I342" s="65">
        <f t="shared" si="17"/>
        <v>0</v>
      </c>
      <c r="J342" s="66" t="str">
        <f>IFERROR(VLOOKUP(I342,女子登録②!$P$2:$V$101,5,FALSE),"0")</f>
        <v>0</v>
      </c>
      <c r="K342" s="66" t="str">
        <f>IFERROR(VLOOKUP(G342,女子登録②!$P$2:$V$101,7,FALSE),"0")</f>
        <v>0</v>
      </c>
      <c r="L342" s="65">
        <v>2</v>
      </c>
      <c r="M342" s="65" t="str">
        <f>IFERROR(VLOOKUP(G342,女子登録②!$P$2:$V$101,3,FALSE),"0")</f>
        <v>0</v>
      </c>
      <c r="N342" s="65" t="str">
        <f>IFERROR(VLOOKUP(G342,女子登録②!$P$2:$V$101,6,FALSE),"0")</f>
        <v>0</v>
      </c>
      <c r="O342" s="134"/>
      <c r="P342" s="67" t="s">
        <v>213</v>
      </c>
      <c r="Q342" s="134"/>
      <c r="R342" s="65" t="str">
        <f>IFERROR(VLOOKUP(A342,出場種目!$C$3:$D$66,2,FALSE),"0")</f>
        <v>0</v>
      </c>
      <c r="S342" s="65">
        <f>入力シート③!L40</f>
        <v>0</v>
      </c>
      <c r="T342" s="67">
        <v>0</v>
      </c>
      <c r="U342" s="67">
        <v>2</v>
      </c>
      <c r="V342" s="65">
        <f>入力シート③!$B$1</f>
        <v>0</v>
      </c>
    </row>
    <row r="343" spans="1:22">
      <c r="A343" s="65">
        <f>入力シート③!K41</f>
        <v>0</v>
      </c>
      <c r="B343" s="65" t="str">
        <f t="shared" si="18"/>
        <v>0</v>
      </c>
      <c r="C343" s="65" t="str">
        <f>IFERROR(VLOOKUP(入力シート③!$B$1,所属!$B$2:$C$56,2,FALSE),"0")</f>
        <v>0</v>
      </c>
      <c r="D343" s="134"/>
      <c r="E343" s="134"/>
      <c r="F343" s="65" t="str">
        <f>入力シート③!$G41</f>
        <v/>
      </c>
      <c r="G343" s="65">
        <f>入力シート③!H41</f>
        <v>0</v>
      </c>
      <c r="H343" s="66" t="str">
        <f>IFERROR(VLOOKUP(G343,女子登録②!$P$2:$V$101,4,FALSE),"0")</f>
        <v>0</v>
      </c>
      <c r="I343" s="65">
        <f t="shared" si="17"/>
        <v>0</v>
      </c>
      <c r="J343" s="66" t="str">
        <f>IFERROR(VLOOKUP(I343,女子登録②!$P$2:$V$101,5,FALSE),"0")</f>
        <v>0</v>
      </c>
      <c r="K343" s="66" t="str">
        <f>IFERROR(VLOOKUP(G343,女子登録②!$P$2:$V$101,7,FALSE),"0")</f>
        <v>0</v>
      </c>
      <c r="L343" s="65">
        <v>2</v>
      </c>
      <c r="M343" s="65" t="str">
        <f>IFERROR(VLOOKUP(G343,女子登録②!$P$2:$V$101,3,FALSE),"0")</f>
        <v>0</v>
      </c>
      <c r="N343" s="65" t="str">
        <f>IFERROR(VLOOKUP(G343,女子登録②!$P$2:$V$101,6,FALSE),"0")</f>
        <v>0</v>
      </c>
      <c r="O343" s="134"/>
      <c r="P343" s="67" t="s">
        <v>213</v>
      </c>
      <c r="Q343" s="134"/>
      <c r="R343" s="65" t="str">
        <f>IFERROR(VLOOKUP(A343,出場種目!$C$3:$D$66,2,FALSE),"0")</f>
        <v>0</v>
      </c>
      <c r="S343" s="65">
        <f>入力シート③!L41</f>
        <v>0</v>
      </c>
      <c r="T343" s="67">
        <v>0</v>
      </c>
      <c r="U343" s="67">
        <v>2</v>
      </c>
      <c r="V343" s="65">
        <f>入力シート③!$B$1</f>
        <v>0</v>
      </c>
    </row>
    <row r="344" spans="1:22">
      <c r="A344" s="65">
        <f>入力シート③!K42</f>
        <v>0</v>
      </c>
      <c r="B344" s="65" t="str">
        <f t="shared" si="18"/>
        <v>0</v>
      </c>
      <c r="C344" s="65" t="str">
        <f>IFERROR(VLOOKUP(入力シート③!$B$1,所属!$B$2:$C$56,2,FALSE),"0")</f>
        <v>0</v>
      </c>
      <c r="D344" s="134"/>
      <c r="E344" s="134"/>
      <c r="F344" s="65" t="str">
        <f>入力シート③!$G42</f>
        <v/>
      </c>
      <c r="G344" s="65">
        <f>入力シート③!H42</f>
        <v>0</v>
      </c>
      <c r="H344" s="66" t="str">
        <f>IFERROR(VLOOKUP(G344,女子登録②!$P$2:$V$101,4,FALSE),"0")</f>
        <v>0</v>
      </c>
      <c r="I344" s="65">
        <f t="shared" si="17"/>
        <v>0</v>
      </c>
      <c r="J344" s="66" t="str">
        <f>IFERROR(VLOOKUP(I344,女子登録②!$P$2:$V$101,5,FALSE),"0")</f>
        <v>0</v>
      </c>
      <c r="K344" s="66" t="str">
        <f>IFERROR(VLOOKUP(G344,女子登録②!$P$2:$V$101,7,FALSE),"0")</f>
        <v>0</v>
      </c>
      <c r="L344" s="65">
        <v>2</v>
      </c>
      <c r="M344" s="65" t="str">
        <f>IFERROR(VLOOKUP(G344,女子登録②!$P$2:$V$101,3,FALSE),"0")</f>
        <v>0</v>
      </c>
      <c r="N344" s="65" t="str">
        <f>IFERROR(VLOOKUP(G344,女子登録②!$P$2:$V$101,6,FALSE),"0")</f>
        <v>0</v>
      </c>
      <c r="O344" s="134"/>
      <c r="P344" s="67" t="s">
        <v>213</v>
      </c>
      <c r="Q344" s="134"/>
      <c r="R344" s="65" t="str">
        <f>IFERROR(VLOOKUP(A344,出場種目!$C$3:$D$66,2,FALSE),"0")</f>
        <v>0</v>
      </c>
      <c r="S344" s="65">
        <f>入力シート③!L42</f>
        <v>0</v>
      </c>
      <c r="T344" s="67">
        <v>0</v>
      </c>
      <c r="U344" s="67">
        <v>2</v>
      </c>
      <c r="V344" s="65">
        <f>入力シート③!$B$1</f>
        <v>0</v>
      </c>
    </row>
    <row r="345" spans="1:22">
      <c r="A345" s="65">
        <f>入力シート③!K43</f>
        <v>0</v>
      </c>
      <c r="B345" s="65" t="str">
        <f t="shared" si="18"/>
        <v>0</v>
      </c>
      <c r="C345" s="65" t="str">
        <f>IFERROR(VLOOKUP(入力シート③!$B$1,所属!$B$2:$C$56,2,FALSE),"0")</f>
        <v>0</v>
      </c>
      <c r="D345" s="134"/>
      <c r="E345" s="134"/>
      <c r="F345" s="65" t="str">
        <f>入力シート③!$G43</f>
        <v/>
      </c>
      <c r="G345" s="65">
        <f>入力シート③!H43</f>
        <v>0</v>
      </c>
      <c r="H345" s="66" t="str">
        <f>IFERROR(VLOOKUP(G345,女子登録②!$P$2:$V$101,4,FALSE),"0")</f>
        <v>0</v>
      </c>
      <c r="I345" s="65">
        <f t="shared" si="17"/>
        <v>0</v>
      </c>
      <c r="J345" s="66" t="str">
        <f>IFERROR(VLOOKUP(I345,女子登録②!$P$2:$V$101,5,FALSE),"0")</f>
        <v>0</v>
      </c>
      <c r="K345" s="66" t="str">
        <f>IFERROR(VLOOKUP(G345,女子登録②!$P$2:$V$101,7,FALSE),"0")</f>
        <v>0</v>
      </c>
      <c r="L345" s="65">
        <v>2</v>
      </c>
      <c r="M345" s="65" t="str">
        <f>IFERROR(VLOOKUP(G345,女子登録②!$P$2:$V$101,3,FALSE),"0")</f>
        <v>0</v>
      </c>
      <c r="N345" s="65" t="str">
        <f>IFERROR(VLOOKUP(G345,女子登録②!$P$2:$V$101,6,FALSE),"0")</f>
        <v>0</v>
      </c>
      <c r="O345" s="134"/>
      <c r="P345" s="67" t="s">
        <v>213</v>
      </c>
      <c r="Q345" s="134"/>
      <c r="R345" s="65" t="str">
        <f>IFERROR(VLOOKUP(A345,出場種目!$C$3:$D$66,2,FALSE),"0")</f>
        <v>0</v>
      </c>
      <c r="S345" s="65">
        <f>入力シート③!L43</f>
        <v>0</v>
      </c>
      <c r="T345" s="67">
        <v>0</v>
      </c>
      <c r="U345" s="67">
        <v>2</v>
      </c>
      <c r="V345" s="65">
        <f>入力シート③!$B$1</f>
        <v>0</v>
      </c>
    </row>
    <row r="346" spans="1:22">
      <c r="A346" s="65">
        <f>入力シート③!K44</f>
        <v>0</v>
      </c>
      <c r="B346" s="65" t="str">
        <f t="shared" si="18"/>
        <v>0</v>
      </c>
      <c r="C346" s="65" t="str">
        <f>IFERROR(VLOOKUP(入力シート③!$B$1,所属!$B$2:$C$56,2,FALSE),"0")</f>
        <v>0</v>
      </c>
      <c r="D346" s="134"/>
      <c r="E346" s="134"/>
      <c r="F346" s="65" t="str">
        <f>入力シート③!$G44</f>
        <v/>
      </c>
      <c r="G346" s="65">
        <f>入力シート③!H44</f>
        <v>0</v>
      </c>
      <c r="H346" s="66" t="str">
        <f>IFERROR(VLOOKUP(G346,女子登録②!$P$2:$V$101,4,FALSE),"0")</f>
        <v>0</v>
      </c>
      <c r="I346" s="65">
        <f t="shared" si="17"/>
        <v>0</v>
      </c>
      <c r="J346" s="66" t="str">
        <f>IFERROR(VLOOKUP(I346,女子登録②!$P$2:$V$101,5,FALSE),"0")</f>
        <v>0</v>
      </c>
      <c r="K346" s="66" t="str">
        <f>IFERROR(VLOOKUP(G346,女子登録②!$P$2:$V$101,7,FALSE),"0")</f>
        <v>0</v>
      </c>
      <c r="L346" s="65">
        <v>2</v>
      </c>
      <c r="M346" s="65" t="str">
        <f>IFERROR(VLOOKUP(G346,女子登録②!$P$2:$V$101,3,FALSE),"0")</f>
        <v>0</v>
      </c>
      <c r="N346" s="65" t="str">
        <f>IFERROR(VLOOKUP(G346,女子登録②!$P$2:$V$101,6,FALSE),"0")</f>
        <v>0</v>
      </c>
      <c r="O346" s="134"/>
      <c r="P346" s="67" t="s">
        <v>213</v>
      </c>
      <c r="Q346" s="134"/>
      <c r="R346" s="65" t="str">
        <f>IFERROR(VLOOKUP(A346,出場種目!$C$3:$D$66,2,FALSE),"0")</f>
        <v>0</v>
      </c>
      <c r="S346" s="65">
        <f>入力シート③!L44</f>
        <v>0</v>
      </c>
      <c r="T346" s="67">
        <v>0</v>
      </c>
      <c r="U346" s="67">
        <v>2</v>
      </c>
      <c r="V346" s="65">
        <f>入力シート③!$B$1</f>
        <v>0</v>
      </c>
    </row>
    <row r="347" spans="1:22">
      <c r="A347" s="65">
        <f>入力シート③!K45</f>
        <v>0</v>
      </c>
      <c r="B347" s="65" t="str">
        <f t="shared" si="18"/>
        <v>0</v>
      </c>
      <c r="C347" s="65" t="str">
        <f>IFERROR(VLOOKUP(入力シート③!$B$1,所属!$B$2:$C$56,2,FALSE),"0")</f>
        <v>0</v>
      </c>
      <c r="D347" s="134"/>
      <c r="E347" s="134"/>
      <c r="F347" s="65" t="str">
        <f>入力シート③!$G45</f>
        <v/>
      </c>
      <c r="G347" s="65">
        <f>入力シート③!H45</f>
        <v>0</v>
      </c>
      <c r="H347" s="66" t="str">
        <f>IFERROR(VLOOKUP(G347,女子登録②!$P$2:$V$101,4,FALSE),"0")</f>
        <v>0</v>
      </c>
      <c r="I347" s="65">
        <f t="shared" si="17"/>
        <v>0</v>
      </c>
      <c r="J347" s="66" t="str">
        <f>IFERROR(VLOOKUP(I347,女子登録②!$P$2:$V$101,5,FALSE),"0")</f>
        <v>0</v>
      </c>
      <c r="K347" s="66" t="str">
        <f>IFERROR(VLOOKUP(G347,女子登録②!$P$2:$V$101,7,FALSE),"0")</f>
        <v>0</v>
      </c>
      <c r="L347" s="65">
        <v>2</v>
      </c>
      <c r="M347" s="65" t="str">
        <f>IFERROR(VLOOKUP(G347,女子登録②!$P$2:$V$101,3,FALSE),"0")</f>
        <v>0</v>
      </c>
      <c r="N347" s="65" t="str">
        <f>IFERROR(VLOOKUP(G347,女子登録②!$P$2:$V$101,6,FALSE),"0")</f>
        <v>0</v>
      </c>
      <c r="O347" s="134"/>
      <c r="P347" s="67" t="s">
        <v>213</v>
      </c>
      <c r="Q347" s="134"/>
      <c r="R347" s="65" t="str">
        <f>IFERROR(VLOOKUP(A347,出場種目!$C$3:$D$66,2,FALSE),"0")</f>
        <v>0</v>
      </c>
      <c r="S347" s="65">
        <f>入力シート③!L45</f>
        <v>0</v>
      </c>
      <c r="T347" s="67">
        <v>0</v>
      </c>
      <c r="U347" s="67">
        <v>2</v>
      </c>
      <c r="V347" s="65">
        <f>入力シート③!$B$1</f>
        <v>0</v>
      </c>
    </row>
    <row r="348" spans="1:22">
      <c r="A348" s="65">
        <f>入力シート③!K46</f>
        <v>0</v>
      </c>
      <c r="B348" s="65" t="str">
        <f t="shared" si="18"/>
        <v>0</v>
      </c>
      <c r="C348" s="65" t="str">
        <f>IFERROR(VLOOKUP(入力シート③!$B$1,所属!$B$2:$C$56,2,FALSE),"0")</f>
        <v>0</v>
      </c>
      <c r="D348" s="134"/>
      <c r="E348" s="134"/>
      <c r="F348" s="65" t="str">
        <f>入力シート③!$G46</f>
        <v/>
      </c>
      <c r="G348" s="65">
        <f>入力シート③!H46</f>
        <v>0</v>
      </c>
      <c r="H348" s="66" t="str">
        <f>IFERROR(VLOOKUP(G348,女子登録②!$P$2:$V$101,4,FALSE),"0")</f>
        <v>0</v>
      </c>
      <c r="I348" s="65">
        <f t="shared" si="17"/>
        <v>0</v>
      </c>
      <c r="J348" s="66" t="str">
        <f>IFERROR(VLOOKUP(I348,女子登録②!$P$2:$V$101,5,FALSE),"0")</f>
        <v>0</v>
      </c>
      <c r="K348" s="66" t="str">
        <f>IFERROR(VLOOKUP(G348,女子登録②!$P$2:$V$101,7,FALSE),"0")</f>
        <v>0</v>
      </c>
      <c r="L348" s="65">
        <v>2</v>
      </c>
      <c r="M348" s="65" t="str">
        <f>IFERROR(VLOOKUP(G348,女子登録②!$P$2:$V$101,3,FALSE),"0")</f>
        <v>0</v>
      </c>
      <c r="N348" s="65" t="str">
        <f>IFERROR(VLOOKUP(G348,女子登録②!$P$2:$V$101,6,FALSE),"0")</f>
        <v>0</v>
      </c>
      <c r="O348" s="134"/>
      <c r="P348" s="67" t="s">
        <v>213</v>
      </c>
      <c r="Q348" s="134"/>
      <c r="R348" s="65" t="str">
        <f>IFERROR(VLOOKUP(A348,出場種目!$C$3:$D$66,2,FALSE),"0")</f>
        <v>0</v>
      </c>
      <c r="S348" s="65">
        <f>入力シート③!L46</f>
        <v>0</v>
      </c>
      <c r="T348" s="67">
        <v>0</v>
      </c>
      <c r="U348" s="67">
        <v>2</v>
      </c>
      <c r="V348" s="65">
        <f>入力シート③!$B$1</f>
        <v>0</v>
      </c>
    </row>
    <row r="349" spans="1:22">
      <c r="A349" s="65">
        <f>入力シート③!K47</f>
        <v>0</v>
      </c>
      <c r="B349" s="65" t="str">
        <f t="shared" si="18"/>
        <v>0</v>
      </c>
      <c r="C349" s="65" t="str">
        <f>IFERROR(VLOOKUP(入力シート③!$B$1,所属!$B$2:$C$56,2,FALSE),"0")</f>
        <v>0</v>
      </c>
      <c r="D349" s="134"/>
      <c r="E349" s="134"/>
      <c r="F349" s="65" t="str">
        <f>入力シート③!$G47</f>
        <v/>
      </c>
      <c r="G349" s="65">
        <f>入力シート③!H47</f>
        <v>0</v>
      </c>
      <c r="H349" s="66" t="str">
        <f>IFERROR(VLOOKUP(G349,女子登録②!$P$2:$V$101,4,FALSE),"0")</f>
        <v>0</v>
      </c>
      <c r="I349" s="65">
        <f t="shared" si="17"/>
        <v>0</v>
      </c>
      <c r="J349" s="66" t="str">
        <f>IFERROR(VLOOKUP(I349,女子登録②!$P$2:$V$101,5,FALSE),"0")</f>
        <v>0</v>
      </c>
      <c r="K349" s="66" t="str">
        <f>IFERROR(VLOOKUP(G349,女子登録②!$P$2:$V$101,7,FALSE),"0")</f>
        <v>0</v>
      </c>
      <c r="L349" s="65">
        <v>2</v>
      </c>
      <c r="M349" s="65" t="str">
        <f>IFERROR(VLOOKUP(G349,女子登録②!$P$2:$V$101,3,FALSE),"0")</f>
        <v>0</v>
      </c>
      <c r="N349" s="65" t="str">
        <f>IFERROR(VLOOKUP(G349,女子登録②!$P$2:$V$101,6,FALSE),"0")</f>
        <v>0</v>
      </c>
      <c r="O349" s="134"/>
      <c r="P349" s="67" t="s">
        <v>213</v>
      </c>
      <c r="Q349" s="134"/>
      <c r="R349" s="65" t="str">
        <f>IFERROR(VLOOKUP(A349,出場種目!$C$3:$D$66,2,FALSE),"0")</f>
        <v>0</v>
      </c>
      <c r="S349" s="65">
        <f>入力シート③!L47</f>
        <v>0</v>
      </c>
      <c r="T349" s="67">
        <v>0</v>
      </c>
      <c r="U349" s="67">
        <v>2</v>
      </c>
      <c r="V349" s="65">
        <f>入力シート③!$B$1</f>
        <v>0</v>
      </c>
    </row>
    <row r="350" spans="1:22">
      <c r="A350" s="65">
        <f>入力シート③!K48</f>
        <v>0</v>
      </c>
      <c r="B350" s="65" t="str">
        <f t="shared" si="18"/>
        <v>0</v>
      </c>
      <c r="C350" s="65" t="str">
        <f>IFERROR(VLOOKUP(入力シート③!$B$1,所属!$B$2:$C$56,2,FALSE),"0")</f>
        <v>0</v>
      </c>
      <c r="D350" s="134"/>
      <c r="E350" s="134"/>
      <c r="F350" s="65" t="str">
        <f>入力シート③!$G48</f>
        <v/>
      </c>
      <c r="G350" s="65">
        <f>入力シート③!H48</f>
        <v>0</v>
      </c>
      <c r="H350" s="66" t="str">
        <f>IFERROR(VLOOKUP(G350,女子登録②!$P$2:$V$101,4,FALSE),"0")</f>
        <v>0</v>
      </c>
      <c r="I350" s="65">
        <f t="shared" si="17"/>
        <v>0</v>
      </c>
      <c r="J350" s="66" t="str">
        <f>IFERROR(VLOOKUP(I350,女子登録②!$P$2:$V$101,5,FALSE),"0")</f>
        <v>0</v>
      </c>
      <c r="K350" s="66" t="str">
        <f>IFERROR(VLOOKUP(G350,女子登録②!$P$2:$V$101,7,FALSE),"0")</f>
        <v>0</v>
      </c>
      <c r="L350" s="65">
        <v>2</v>
      </c>
      <c r="M350" s="65" t="str">
        <f>IFERROR(VLOOKUP(G350,女子登録②!$P$2:$V$101,3,FALSE),"0")</f>
        <v>0</v>
      </c>
      <c r="N350" s="65" t="str">
        <f>IFERROR(VLOOKUP(G350,女子登録②!$P$2:$V$101,6,FALSE),"0")</f>
        <v>0</v>
      </c>
      <c r="O350" s="134"/>
      <c r="P350" s="67" t="s">
        <v>213</v>
      </c>
      <c r="Q350" s="134"/>
      <c r="R350" s="65" t="str">
        <f>IFERROR(VLOOKUP(A350,出場種目!$C$3:$D$66,2,FALSE),"0")</f>
        <v>0</v>
      </c>
      <c r="S350" s="65">
        <f>入力シート③!L48</f>
        <v>0</v>
      </c>
      <c r="T350" s="67">
        <v>0</v>
      </c>
      <c r="U350" s="67">
        <v>2</v>
      </c>
      <c r="V350" s="65">
        <f>入力シート③!$B$1</f>
        <v>0</v>
      </c>
    </row>
    <row r="351" spans="1:22">
      <c r="A351" s="65">
        <f>入力シート③!K49</f>
        <v>0</v>
      </c>
      <c r="B351" s="65" t="str">
        <f t="shared" si="18"/>
        <v>0</v>
      </c>
      <c r="C351" s="65" t="str">
        <f>IFERROR(VLOOKUP(入力シート③!$B$1,所属!$B$2:$C$56,2,FALSE),"0")</f>
        <v>0</v>
      </c>
      <c r="D351" s="134"/>
      <c r="E351" s="134"/>
      <c r="F351" s="65" t="str">
        <f>入力シート③!$G49</f>
        <v/>
      </c>
      <c r="G351" s="65">
        <f>入力シート③!H49</f>
        <v>0</v>
      </c>
      <c r="H351" s="66" t="str">
        <f>IFERROR(VLOOKUP(G351,女子登録②!$P$2:$V$101,4,FALSE),"0")</f>
        <v>0</v>
      </c>
      <c r="I351" s="65">
        <f t="shared" si="17"/>
        <v>0</v>
      </c>
      <c r="J351" s="66" t="str">
        <f>IFERROR(VLOOKUP(I351,女子登録②!$P$2:$V$101,5,FALSE),"0")</f>
        <v>0</v>
      </c>
      <c r="K351" s="66" t="str">
        <f>IFERROR(VLOOKUP(G351,女子登録②!$P$2:$V$101,7,FALSE),"0")</f>
        <v>0</v>
      </c>
      <c r="L351" s="65">
        <v>2</v>
      </c>
      <c r="M351" s="65" t="str">
        <f>IFERROR(VLOOKUP(G351,女子登録②!$P$2:$V$101,3,FALSE),"0")</f>
        <v>0</v>
      </c>
      <c r="N351" s="65" t="str">
        <f>IFERROR(VLOOKUP(G351,女子登録②!$P$2:$V$101,6,FALSE),"0")</f>
        <v>0</v>
      </c>
      <c r="O351" s="134"/>
      <c r="P351" s="67" t="s">
        <v>213</v>
      </c>
      <c r="Q351" s="134"/>
      <c r="R351" s="65" t="str">
        <f>IFERROR(VLOOKUP(A351,出場種目!$C$3:$D$66,2,FALSE),"0")</f>
        <v>0</v>
      </c>
      <c r="S351" s="65">
        <f>入力シート③!L49</f>
        <v>0</v>
      </c>
      <c r="T351" s="67">
        <v>0</v>
      </c>
      <c r="U351" s="67">
        <v>2</v>
      </c>
      <c r="V351" s="65">
        <f>入力シート③!$B$1</f>
        <v>0</v>
      </c>
    </row>
    <row r="352" spans="1:22">
      <c r="A352" s="65">
        <f>入力シート③!K50</f>
        <v>0</v>
      </c>
      <c r="B352" s="65" t="str">
        <f t="shared" si="18"/>
        <v>0</v>
      </c>
      <c r="C352" s="65" t="str">
        <f>IFERROR(VLOOKUP(入力シート③!$B$1,所属!$B$2:$C$56,2,FALSE),"0")</f>
        <v>0</v>
      </c>
      <c r="D352" s="134"/>
      <c r="E352" s="134"/>
      <c r="F352" s="65" t="str">
        <f>入力シート③!$G50</f>
        <v/>
      </c>
      <c r="G352" s="65">
        <f>入力シート③!H50</f>
        <v>0</v>
      </c>
      <c r="H352" s="66" t="str">
        <f>IFERROR(VLOOKUP(G352,女子登録②!$P$2:$V$101,4,FALSE),"0")</f>
        <v>0</v>
      </c>
      <c r="I352" s="65">
        <f t="shared" si="17"/>
        <v>0</v>
      </c>
      <c r="J352" s="66" t="str">
        <f>IFERROR(VLOOKUP(I352,女子登録②!$P$2:$V$101,5,FALSE),"0")</f>
        <v>0</v>
      </c>
      <c r="K352" s="66" t="str">
        <f>IFERROR(VLOOKUP(G352,女子登録②!$P$2:$V$101,7,FALSE),"0")</f>
        <v>0</v>
      </c>
      <c r="L352" s="65">
        <v>2</v>
      </c>
      <c r="M352" s="65" t="str">
        <f>IFERROR(VLOOKUP(G352,女子登録②!$P$2:$V$101,3,FALSE),"0")</f>
        <v>0</v>
      </c>
      <c r="N352" s="65" t="str">
        <f>IFERROR(VLOOKUP(G352,女子登録②!$P$2:$V$101,6,FALSE),"0")</f>
        <v>0</v>
      </c>
      <c r="O352" s="134"/>
      <c r="P352" s="67" t="s">
        <v>213</v>
      </c>
      <c r="Q352" s="134"/>
      <c r="R352" s="65" t="str">
        <f>IFERROR(VLOOKUP(A352,出場種目!$C$3:$D$66,2,FALSE),"0")</f>
        <v>0</v>
      </c>
      <c r="S352" s="65">
        <f>入力シート③!L50</f>
        <v>0</v>
      </c>
      <c r="T352" s="67">
        <v>0</v>
      </c>
      <c r="U352" s="67">
        <v>2</v>
      </c>
      <c r="V352" s="65">
        <f>入力シート③!$B$1</f>
        <v>0</v>
      </c>
    </row>
    <row r="353" spans="1:22">
      <c r="A353" s="65">
        <f>入力シート③!K51</f>
        <v>0</v>
      </c>
      <c r="B353" s="65" t="str">
        <f t="shared" si="18"/>
        <v>0</v>
      </c>
      <c r="C353" s="65" t="str">
        <f>IFERROR(VLOOKUP(入力シート③!$B$1,所属!$B$2:$C$56,2,FALSE),"0")</f>
        <v>0</v>
      </c>
      <c r="D353" s="134"/>
      <c r="E353" s="134"/>
      <c r="F353" s="65" t="str">
        <f>入力シート③!$G51</f>
        <v/>
      </c>
      <c r="G353" s="65">
        <f>入力シート③!H51</f>
        <v>0</v>
      </c>
      <c r="H353" s="66" t="str">
        <f>IFERROR(VLOOKUP(G353,女子登録②!$P$2:$V$101,4,FALSE),"0")</f>
        <v>0</v>
      </c>
      <c r="I353" s="65">
        <f t="shared" si="17"/>
        <v>0</v>
      </c>
      <c r="J353" s="66" t="str">
        <f>IFERROR(VLOOKUP(I353,女子登録②!$P$2:$V$101,5,FALSE),"0")</f>
        <v>0</v>
      </c>
      <c r="K353" s="66" t="str">
        <f>IFERROR(VLOOKUP(G353,女子登録②!$P$2:$V$101,7,FALSE),"0")</f>
        <v>0</v>
      </c>
      <c r="L353" s="65">
        <v>2</v>
      </c>
      <c r="M353" s="65" t="str">
        <f>IFERROR(VLOOKUP(G353,女子登録②!$P$2:$V$101,3,FALSE),"0")</f>
        <v>0</v>
      </c>
      <c r="N353" s="65" t="str">
        <f>IFERROR(VLOOKUP(G353,女子登録②!$P$2:$V$101,6,FALSE),"0")</f>
        <v>0</v>
      </c>
      <c r="O353" s="134"/>
      <c r="P353" s="67" t="s">
        <v>213</v>
      </c>
      <c r="Q353" s="134"/>
      <c r="R353" s="65" t="str">
        <f>IFERROR(VLOOKUP(A353,出場種目!$C$3:$D$66,2,FALSE),"0")</f>
        <v>0</v>
      </c>
      <c r="S353" s="65">
        <f>入力シート③!L51</f>
        <v>0</v>
      </c>
      <c r="T353" s="67">
        <v>0</v>
      </c>
      <c r="U353" s="67">
        <v>2</v>
      </c>
      <c r="V353" s="65">
        <f>入力シート③!$B$1</f>
        <v>0</v>
      </c>
    </row>
    <row r="354" spans="1:22">
      <c r="A354" s="65">
        <f>入力シート③!K52</f>
        <v>0</v>
      </c>
      <c r="B354" s="65" t="str">
        <f t="shared" si="18"/>
        <v>0</v>
      </c>
      <c r="C354" s="65" t="str">
        <f>IFERROR(VLOOKUP(入力シート③!$B$1,所属!$B$2:$C$56,2,FALSE),"0")</f>
        <v>0</v>
      </c>
      <c r="D354" s="134"/>
      <c r="E354" s="134"/>
      <c r="F354" s="65" t="str">
        <f>入力シート③!$G52</f>
        <v/>
      </c>
      <c r="G354" s="65">
        <f>入力シート③!H52</f>
        <v>0</v>
      </c>
      <c r="H354" s="66" t="str">
        <f>IFERROR(VLOOKUP(G354,女子登録②!$P$2:$V$101,4,FALSE),"0")</f>
        <v>0</v>
      </c>
      <c r="I354" s="65">
        <f t="shared" si="17"/>
        <v>0</v>
      </c>
      <c r="J354" s="66" t="str">
        <f>IFERROR(VLOOKUP(I354,女子登録②!$P$2:$V$101,5,FALSE),"0")</f>
        <v>0</v>
      </c>
      <c r="K354" s="66" t="str">
        <f>IFERROR(VLOOKUP(G354,女子登録②!$P$2:$V$101,7,FALSE),"0")</f>
        <v>0</v>
      </c>
      <c r="L354" s="65">
        <v>2</v>
      </c>
      <c r="M354" s="65" t="str">
        <f>IFERROR(VLOOKUP(G354,女子登録②!$P$2:$V$101,3,FALSE),"0")</f>
        <v>0</v>
      </c>
      <c r="N354" s="65" t="str">
        <f>IFERROR(VLOOKUP(G354,女子登録②!$P$2:$V$101,6,FALSE),"0")</f>
        <v>0</v>
      </c>
      <c r="O354" s="134"/>
      <c r="P354" s="67" t="s">
        <v>213</v>
      </c>
      <c r="Q354" s="134"/>
      <c r="R354" s="65" t="str">
        <f>IFERROR(VLOOKUP(A354,出場種目!$C$3:$D$66,2,FALSE),"0")</f>
        <v>0</v>
      </c>
      <c r="S354" s="65">
        <f>入力シート③!L52</f>
        <v>0</v>
      </c>
      <c r="T354" s="67">
        <v>0</v>
      </c>
      <c r="U354" s="67">
        <v>2</v>
      </c>
      <c r="V354" s="65">
        <f>入力シート③!$B$1</f>
        <v>0</v>
      </c>
    </row>
    <row r="355" spans="1:22">
      <c r="A355" s="65">
        <f>入力シート③!K53</f>
        <v>0</v>
      </c>
      <c r="B355" s="65" t="str">
        <f t="shared" si="18"/>
        <v>0</v>
      </c>
      <c r="C355" s="65" t="str">
        <f>IFERROR(VLOOKUP(入力シート③!$B$1,所属!$B$2:$C$56,2,FALSE),"0")</f>
        <v>0</v>
      </c>
      <c r="D355" s="134"/>
      <c r="E355" s="134"/>
      <c r="F355" s="65" t="str">
        <f>入力シート③!$G53</f>
        <v/>
      </c>
      <c r="G355" s="65">
        <f>入力シート③!H53</f>
        <v>0</v>
      </c>
      <c r="H355" s="66" t="str">
        <f>IFERROR(VLOOKUP(G355,女子登録②!$P$2:$V$101,4,FALSE),"0")</f>
        <v>0</v>
      </c>
      <c r="I355" s="65">
        <f t="shared" si="17"/>
        <v>0</v>
      </c>
      <c r="J355" s="66" t="str">
        <f>IFERROR(VLOOKUP(I355,女子登録②!$P$2:$V$101,5,FALSE),"0")</f>
        <v>0</v>
      </c>
      <c r="K355" s="66" t="str">
        <f>IFERROR(VLOOKUP(G355,女子登録②!$P$2:$V$101,7,FALSE),"0")</f>
        <v>0</v>
      </c>
      <c r="L355" s="65">
        <v>2</v>
      </c>
      <c r="M355" s="65" t="str">
        <f>IFERROR(VLOOKUP(G355,女子登録②!$P$2:$V$101,3,FALSE),"0")</f>
        <v>0</v>
      </c>
      <c r="N355" s="65" t="str">
        <f>IFERROR(VLOOKUP(G355,女子登録②!$P$2:$V$101,6,FALSE),"0")</f>
        <v>0</v>
      </c>
      <c r="O355" s="134"/>
      <c r="P355" s="67" t="s">
        <v>213</v>
      </c>
      <c r="Q355" s="134"/>
      <c r="R355" s="65" t="str">
        <f>IFERROR(VLOOKUP(A355,出場種目!$C$3:$D$66,2,FALSE),"0")</f>
        <v>0</v>
      </c>
      <c r="S355" s="65">
        <f>入力シート③!L53</f>
        <v>0</v>
      </c>
      <c r="T355" s="67">
        <v>0</v>
      </c>
      <c r="U355" s="67">
        <v>2</v>
      </c>
      <c r="V355" s="65">
        <f>入力シート③!$B$1</f>
        <v>0</v>
      </c>
    </row>
    <row r="356" spans="1:22">
      <c r="A356" s="65">
        <f>入力シート③!K54</f>
        <v>0</v>
      </c>
      <c r="B356" s="65" t="str">
        <f t="shared" si="18"/>
        <v>0</v>
      </c>
      <c r="C356" s="65" t="str">
        <f>IFERROR(VLOOKUP(入力シート③!$B$1,所属!$B$2:$C$56,2,FALSE),"0")</f>
        <v>0</v>
      </c>
      <c r="D356" s="134"/>
      <c r="E356" s="134"/>
      <c r="F356" s="65" t="str">
        <f>入力シート③!$G54</f>
        <v/>
      </c>
      <c r="G356" s="65">
        <f>入力シート③!H54</f>
        <v>0</v>
      </c>
      <c r="H356" s="66" t="str">
        <f>IFERROR(VLOOKUP(G356,女子登録②!$P$2:$V$101,4,FALSE),"0")</f>
        <v>0</v>
      </c>
      <c r="I356" s="65">
        <f t="shared" si="17"/>
        <v>0</v>
      </c>
      <c r="J356" s="66" t="str">
        <f>IFERROR(VLOOKUP(I356,女子登録②!$P$2:$V$101,5,FALSE),"0")</f>
        <v>0</v>
      </c>
      <c r="K356" s="66" t="str">
        <f>IFERROR(VLOOKUP(G356,女子登録②!$P$2:$V$101,7,FALSE),"0")</f>
        <v>0</v>
      </c>
      <c r="L356" s="65">
        <v>2</v>
      </c>
      <c r="M356" s="65" t="str">
        <f>IFERROR(VLOOKUP(G356,女子登録②!$P$2:$V$101,3,FALSE),"0")</f>
        <v>0</v>
      </c>
      <c r="N356" s="65" t="str">
        <f>IFERROR(VLOOKUP(G356,女子登録②!$P$2:$V$101,6,FALSE),"0")</f>
        <v>0</v>
      </c>
      <c r="O356" s="134"/>
      <c r="P356" s="67" t="s">
        <v>213</v>
      </c>
      <c r="Q356" s="134"/>
      <c r="R356" s="65" t="str">
        <f>IFERROR(VLOOKUP(A356,出場種目!$C$3:$D$66,2,FALSE),"0")</f>
        <v>0</v>
      </c>
      <c r="S356" s="65">
        <f>入力シート③!L54</f>
        <v>0</v>
      </c>
      <c r="T356" s="67">
        <v>0</v>
      </c>
      <c r="U356" s="67">
        <v>2</v>
      </c>
      <c r="V356" s="65">
        <f>入力シート③!$B$1</f>
        <v>0</v>
      </c>
    </row>
    <row r="357" spans="1:22">
      <c r="A357" s="65">
        <f>入力シート③!K55</f>
        <v>0</v>
      </c>
      <c r="B357" s="65" t="str">
        <f t="shared" si="18"/>
        <v>0</v>
      </c>
      <c r="C357" s="65" t="str">
        <f>IFERROR(VLOOKUP(入力シート③!$B$1,所属!$B$2:$C$56,2,FALSE),"0")</f>
        <v>0</v>
      </c>
      <c r="D357" s="134"/>
      <c r="E357" s="134"/>
      <c r="F357" s="65" t="str">
        <f>入力シート③!$G55</f>
        <v/>
      </c>
      <c r="G357" s="65">
        <f>入力シート③!H55</f>
        <v>0</v>
      </c>
      <c r="H357" s="66" t="str">
        <f>IFERROR(VLOOKUP(G357,女子登録②!$P$2:$V$101,4,FALSE),"0")</f>
        <v>0</v>
      </c>
      <c r="I357" s="65">
        <f t="shared" si="17"/>
        <v>0</v>
      </c>
      <c r="J357" s="66" t="str">
        <f>IFERROR(VLOOKUP(I357,女子登録②!$P$2:$V$101,5,FALSE),"0")</f>
        <v>0</v>
      </c>
      <c r="K357" s="66" t="str">
        <f>IFERROR(VLOOKUP(G357,女子登録②!$P$2:$V$101,7,FALSE),"0")</f>
        <v>0</v>
      </c>
      <c r="L357" s="65">
        <v>2</v>
      </c>
      <c r="M357" s="65" t="str">
        <f>IFERROR(VLOOKUP(G357,女子登録②!$P$2:$V$101,3,FALSE),"0")</f>
        <v>0</v>
      </c>
      <c r="N357" s="65" t="str">
        <f>IFERROR(VLOOKUP(G357,女子登録②!$P$2:$V$101,6,FALSE),"0")</f>
        <v>0</v>
      </c>
      <c r="O357" s="134"/>
      <c r="P357" s="67" t="s">
        <v>213</v>
      </c>
      <c r="Q357" s="134"/>
      <c r="R357" s="65" t="str">
        <f>IFERROR(VLOOKUP(A357,出場種目!$C$3:$D$66,2,FALSE),"0")</f>
        <v>0</v>
      </c>
      <c r="S357" s="65">
        <f>入力シート③!L55</f>
        <v>0</v>
      </c>
      <c r="T357" s="67">
        <v>0</v>
      </c>
      <c r="U357" s="67">
        <v>2</v>
      </c>
      <c r="V357" s="65">
        <f>入力シート③!$B$1</f>
        <v>0</v>
      </c>
    </row>
    <row r="358" spans="1:22">
      <c r="A358" s="65">
        <f>入力シート③!K56</f>
        <v>0</v>
      </c>
      <c r="B358" s="65" t="str">
        <f t="shared" si="18"/>
        <v>0</v>
      </c>
      <c r="C358" s="65" t="str">
        <f>IFERROR(VLOOKUP(入力シート③!$B$1,所属!$B$2:$C$56,2,FALSE),"0")</f>
        <v>0</v>
      </c>
      <c r="D358" s="134"/>
      <c r="E358" s="134"/>
      <c r="F358" s="65" t="str">
        <f>入力シート③!$G56</f>
        <v/>
      </c>
      <c r="G358" s="65">
        <f>入力シート③!H56</f>
        <v>0</v>
      </c>
      <c r="H358" s="66" t="str">
        <f>IFERROR(VLOOKUP(G358,女子登録②!$P$2:$V$101,4,FALSE),"0")</f>
        <v>0</v>
      </c>
      <c r="I358" s="65">
        <f t="shared" si="17"/>
        <v>0</v>
      </c>
      <c r="J358" s="66" t="str">
        <f>IFERROR(VLOOKUP(I358,女子登録②!$P$2:$V$101,5,FALSE),"0")</f>
        <v>0</v>
      </c>
      <c r="K358" s="66" t="str">
        <f>IFERROR(VLOOKUP(G358,女子登録②!$P$2:$V$101,7,FALSE),"0")</f>
        <v>0</v>
      </c>
      <c r="L358" s="65">
        <v>2</v>
      </c>
      <c r="M358" s="65" t="str">
        <f>IFERROR(VLOOKUP(G358,女子登録②!$P$2:$V$101,3,FALSE),"0")</f>
        <v>0</v>
      </c>
      <c r="N358" s="65" t="str">
        <f>IFERROR(VLOOKUP(G358,女子登録②!$P$2:$V$101,6,FALSE),"0")</f>
        <v>0</v>
      </c>
      <c r="O358" s="134"/>
      <c r="P358" s="67" t="s">
        <v>213</v>
      </c>
      <c r="Q358" s="134"/>
      <c r="R358" s="65" t="str">
        <f>IFERROR(VLOOKUP(A358,出場種目!$C$3:$D$66,2,FALSE),"0")</f>
        <v>0</v>
      </c>
      <c r="S358" s="65">
        <f>入力シート③!L56</f>
        <v>0</v>
      </c>
      <c r="T358" s="67">
        <v>0</v>
      </c>
      <c r="U358" s="67">
        <v>2</v>
      </c>
      <c r="V358" s="65">
        <f>入力シート③!$B$1</f>
        <v>0</v>
      </c>
    </row>
    <row r="359" spans="1:22">
      <c r="A359" s="65">
        <f>入力シート③!K57</f>
        <v>0</v>
      </c>
      <c r="B359" s="65" t="str">
        <f t="shared" si="18"/>
        <v>0</v>
      </c>
      <c r="C359" s="65" t="str">
        <f>IFERROR(VLOOKUP(入力シート③!$B$1,所属!$B$2:$C$56,2,FALSE),"0")</f>
        <v>0</v>
      </c>
      <c r="D359" s="134"/>
      <c r="E359" s="134"/>
      <c r="F359" s="65" t="str">
        <f>入力シート③!$G57</f>
        <v/>
      </c>
      <c r="G359" s="65">
        <f>入力シート③!H57</f>
        <v>0</v>
      </c>
      <c r="H359" s="66" t="str">
        <f>IFERROR(VLOOKUP(G359,女子登録②!$P$2:$V$101,4,FALSE),"0")</f>
        <v>0</v>
      </c>
      <c r="I359" s="65">
        <f t="shared" si="17"/>
        <v>0</v>
      </c>
      <c r="J359" s="66" t="str">
        <f>IFERROR(VLOOKUP(I359,女子登録②!$P$2:$V$101,5,FALSE),"0")</f>
        <v>0</v>
      </c>
      <c r="K359" s="66" t="str">
        <f>IFERROR(VLOOKUP(G359,女子登録②!$P$2:$V$101,7,FALSE),"0")</f>
        <v>0</v>
      </c>
      <c r="L359" s="65">
        <v>2</v>
      </c>
      <c r="M359" s="65" t="str">
        <f>IFERROR(VLOOKUP(G359,女子登録②!$P$2:$V$101,3,FALSE),"0")</f>
        <v>0</v>
      </c>
      <c r="N359" s="65" t="str">
        <f>IFERROR(VLOOKUP(G359,女子登録②!$P$2:$V$101,6,FALSE),"0")</f>
        <v>0</v>
      </c>
      <c r="O359" s="134"/>
      <c r="P359" s="67" t="s">
        <v>213</v>
      </c>
      <c r="Q359" s="134"/>
      <c r="R359" s="65" t="str">
        <f>IFERROR(VLOOKUP(A359,出場種目!$C$3:$D$66,2,FALSE),"0")</f>
        <v>0</v>
      </c>
      <c r="S359" s="65">
        <f>入力シート③!L57</f>
        <v>0</v>
      </c>
      <c r="T359" s="67">
        <v>0</v>
      </c>
      <c r="U359" s="67">
        <v>2</v>
      </c>
      <c r="V359" s="65">
        <f>入力シート③!$B$1</f>
        <v>0</v>
      </c>
    </row>
    <row r="360" spans="1:22">
      <c r="A360" s="65">
        <f>入力シート③!K58</f>
        <v>0</v>
      </c>
      <c r="B360" s="65" t="str">
        <f t="shared" si="18"/>
        <v>0</v>
      </c>
      <c r="C360" s="65" t="str">
        <f>IFERROR(VLOOKUP(入力シート③!$B$1,所属!$B$2:$C$56,2,FALSE),"0")</f>
        <v>0</v>
      </c>
      <c r="D360" s="134"/>
      <c r="E360" s="134"/>
      <c r="F360" s="65" t="str">
        <f>入力シート③!$G58</f>
        <v/>
      </c>
      <c r="G360" s="65">
        <f>入力シート③!H58</f>
        <v>0</v>
      </c>
      <c r="H360" s="66" t="str">
        <f>IFERROR(VLOOKUP(G360,女子登録②!$P$2:$V$101,4,FALSE),"0")</f>
        <v>0</v>
      </c>
      <c r="I360" s="65">
        <f t="shared" si="17"/>
        <v>0</v>
      </c>
      <c r="J360" s="66" t="str">
        <f>IFERROR(VLOOKUP(I360,女子登録②!$P$2:$V$101,5,FALSE),"0")</f>
        <v>0</v>
      </c>
      <c r="K360" s="66" t="str">
        <f>IFERROR(VLOOKUP(G360,女子登録②!$P$2:$V$101,7,FALSE),"0")</f>
        <v>0</v>
      </c>
      <c r="L360" s="65">
        <v>2</v>
      </c>
      <c r="M360" s="65" t="str">
        <f>IFERROR(VLOOKUP(G360,女子登録②!$P$2:$V$101,3,FALSE),"0")</f>
        <v>0</v>
      </c>
      <c r="N360" s="65" t="str">
        <f>IFERROR(VLOOKUP(G360,女子登録②!$P$2:$V$101,6,FALSE),"0")</f>
        <v>0</v>
      </c>
      <c r="O360" s="134"/>
      <c r="P360" s="67" t="s">
        <v>213</v>
      </c>
      <c r="Q360" s="134"/>
      <c r="R360" s="65" t="str">
        <f>IFERROR(VLOOKUP(A360,出場種目!$C$3:$D$66,2,FALSE),"0")</f>
        <v>0</v>
      </c>
      <c r="S360" s="65">
        <f>入力シート③!L58</f>
        <v>0</v>
      </c>
      <c r="T360" s="67">
        <v>0</v>
      </c>
      <c r="U360" s="67">
        <v>2</v>
      </c>
      <c r="V360" s="65">
        <f>入力シート③!$B$1</f>
        <v>0</v>
      </c>
    </row>
    <row r="361" spans="1:22">
      <c r="A361" s="65">
        <f>入力シート③!K59</f>
        <v>0</v>
      </c>
      <c r="B361" s="65" t="str">
        <f t="shared" si="18"/>
        <v>0</v>
      </c>
      <c r="C361" s="65" t="str">
        <f>IFERROR(VLOOKUP(入力シート③!$B$1,所属!$B$2:$C$56,2,FALSE),"0")</f>
        <v>0</v>
      </c>
      <c r="D361" s="134"/>
      <c r="E361" s="134"/>
      <c r="F361" s="65" t="str">
        <f>入力シート③!$G59</f>
        <v/>
      </c>
      <c r="G361" s="65">
        <f>入力シート③!H59</f>
        <v>0</v>
      </c>
      <c r="H361" s="66" t="str">
        <f>IFERROR(VLOOKUP(G361,女子登録②!$P$2:$V$101,4,FALSE),"0")</f>
        <v>0</v>
      </c>
      <c r="I361" s="65">
        <f t="shared" si="17"/>
        <v>0</v>
      </c>
      <c r="J361" s="66" t="str">
        <f>IFERROR(VLOOKUP(I361,女子登録②!$P$2:$V$101,5,FALSE),"0")</f>
        <v>0</v>
      </c>
      <c r="K361" s="66" t="str">
        <f>IFERROR(VLOOKUP(G361,女子登録②!$P$2:$V$101,7,FALSE),"0")</f>
        <v>0</v>
      </c>
      <c r="L361" s="65">
        <v>2</v>
      </c>
      <c r="M361" s="65" t="str">
        <f>IFERROR(VLOOKUP(G361,女子登録②!$P$2:$V$101,3,FALSE),"0")</f>
        <v>0</v>
      </c>
      <c r="N361" s="65" t="str">
        <f>IFERROR(VLOOKUP(G361,女子登録②!$P$2:$V$101,6,FALSE),"0")</f>
        <v>0</v>
      </c>
      <c r="O361" s="134"/>
      <c r="P361" s="67" t="s">
        <v>213</v>
      </c>
      <c r="Q361" s="134"/>
      <c r="R361" s="65" t="str">
        <f>IFERROR(VLOOKUP(A361,出場種目!$C$3:$D$66,2,FALSE),"0")</f>
        <v>0</v>
      </c>
      <c r="S361" s="65">
        <f>入力シート③!L59</f>
        <v>0</v>
      </c>
      <c r="T361" s="67">
        <v>0</v>
      </c>
      <c r="U361" s="67">
        <v>2</v>
      </c>
      <c r="V361" s="65">
        <f>入力シート③!$B$1</f>
        <v>0</v>
      </c>
    </row>
    <row r="362" spans="1:22">
      <c r="A362" s="65">
        <f>入力シート③!K60</f>
        <v>0</v>
      </c>
      <c r="B362" s="65" t="str">
        <f t="shared" si="18"/>
        <v>0</v>
      </c>
      <c r="C362" s="65" t="str">
        <f>IFERROR(VLOOKUP(入力シート③!$B$1,所属!$B$2:$C$56,2,FALSE),"0")</f>
        <v>0</v>
      </c>
      <c r="D362" s="134"/>
      <c r="E362" s="134"/>
      <c r="F362" s="65" t="str">
        <f>入力シート③!$G60</f>
        <v/>
      </c>
      <c r="G362" s="65">
        <f>入力シート③!H60</f>
        <v>0</v>
      </c>
      <c r="H362" s="66" t="str">
        <f>IFERROR(VLOOKUP(G362,女子登録②!$P$2:$V$101,4,FALSE),"0")</f>
        <v>0</v>
      </c>
      <c r="I362" s="65">
        <f t="shared" si="17"/>
        <v>0</v>
      </c>
      <c r="J362" s="66" t="str">
        <f>IFERROR(VLOOKUP(I362,女子登録②!$P$2:$V$101,5,FALSE),"0")</f>
        <v>0</v>
      </c>
      <c r="K362" s="66" t="str">
        <f>IFERROR(VLOOKUP(G362,女子登録②!$P$2:$V$101,7,FALSE),"0")</f>
        <v>0</v>
      </c>
      <c r="L362" s="65">
        <v>2</v>
      </c>
      <c r="M362" s="65" t="str">
        <f>IFERROR(VLOOKUP(G362,女子登録②!$P$2:$V$101,3,FALSE),"0")</f>
        <v>0</v>
      </c>
      <c r="N362" s="65" t="str">
        <f>IFERROR(VLOOKUP(G362,女子登録②!$P$2:$V$101,6,FALSE),"0")</f>
        <v>0</v>
      </c>
      <c r="O362" s="134"/>
      <c r="P362" s="67" t="s">
        <v>213</v>
      </c>
      <c r="Q362" s="134"/>
      <c r="R362" s="65" t="str">
        <f>IFERROR(VLOOKUP(A362,出場種目!$C$3:$D$66,2,FALSE),"0")</f>
        <v>0</v>
      </c>
      <c r="S362" s="65">
        <f>入力シート③!L60</f>
        <v>0</v>
      </c>
      <c r="T362" s="67">
        <v>0</v>
      </c>
      <c r="U362" s="67">
        <v>2</v>
      </c>
      <c r="V362" s="65">
        <f>入力シート③!$B$1</f>
        <v>0</v>
      </c>
    </row>
    <row r="363" spans="1:22">
      <c r="A363" s="65">
        <f>入力シート③!K61</f>
        <v>0</v>
      </c>
      <c r="B363" s="65" t="str">
        <f t="shared" si="18"/>
        <v>0</v>
      </c>
      <c r="C363" s="65" t="str">
        <f>IFERROR(VLOOKUP(入力シート③!$B$1,所属!$B$2:$C$56,2,FALSE),"0")</f>
        <v>0</v>
      </c>
      <c r="D363" s="134"/>
      <c r="E363" s="134"/>
      <c r="F363" s="65" t="str">
        <f>入力シート③!$G61</f>
        <v/>
      </c>
      <c r="G363" s="65">
        <f>入力シート③!H61</f>
        <v>0</v>
      </c>
      <c r="H363" s="66" t="str">
        <f>IFERROR(VLOOKUP(G363,女子登録②!$P$2:$V$101,4,FALSE),"0")</f>
        <v>0</v>
      </c>
      <c r="I363" s="65">
        <f t="shared" si="17"/>
        <v>0</v>
      </c>
      <c r="J363" s="66" t="str">
        <f>IFERROR(VLOOKUP(I363,女子登録②!$P$2:$V$101,5,FALSE),"0")</f>
        <v>0</v>
      </c>
      <c r="K363" s="66" t="str">
        <f>IFERROR(VLOOKUP(G363,女子登録②!$P$2:$V$101,7,FALSE),"0")</f>
        <v>0</v>
      </c>
      <c r="L363" s="65">
        <v>2</v>
      </c>
      <c r="M363" s="65" t="str">
        <f>IFERROR(VLOOKUP(G363,女子登録②!$P$2:$V$101,3,FALSE),"0")</f>
        <v>0</v>
      </c>
      <c r="N363" s="65" t="str">
        <f>IFERROR(VLOOKUP(G363,女子登録②!$P$2:$V$101,6,FALSE),"0")</f>
        <v>0</v>
      </c>
      <c r="O363" s="134"/>
      <c r="P363" s="67" t="s">
        <v>213</v>
      </c>
      <c r="Q363" s="134"/>
      <c r="R363" s="65" t="str">
        <f>IFERROR(VLOOKUP(A363,出場種目!$C$3:$D$66,2,FALSE),"0")</f>
        <v>0</v>
      </c>
      <c r="S363" s="65">
        <f>入力シート③!L61</f>
        <v>0</v>
      </c>
      <c r="T363" s="67">
        <v>0</v>
      </c>
      <c r="U363" s="67">
        <v>2</v>
      </c>
      <c r="V363" s="65">
        <f>入力シート③!$B$1</f>
        <v>0</v>
      </c>
    </row>
    <row r="364" spans="1:22">
      <c r="A364" s="65">
        <f>入力シート③!K62</f>
        <v>0</v>
      </c>
      <c r="B364" s="65" t="str">
        <f t="shared" si="18"/>
        <v>0</v>
      </c>
      <c r="C364" s="65" t="str">
        <f>IFERROR(VLOOKUP(入力シート③!$B$1,所属!$B$2:$C$56,2,FALSE),"0")</f>
        <v>0</v>
      </c>
      <c r="D364" s="134"/>
      <c r="E364" s="134"/>
      <c r="F364" s="65" t="str">
        <f>入力シート③!$G62</f>
        <v/>
      </c>
      <c r="G364" s="65">
        <f>入力シート③!H62</f>
        <v>0</v>
      </c>
      <c r="H364" s="66" t="str">
        <f>IFERROR(VLOOKUP(G364,女子登録②!$P$2:$V$101,4,FALSE),"0")</f>
        <v>0</v>
      </c>
      <c r="I364" s="65">
        <f t="shared" si="17"/>
        <v>0</v>
      </c>
      <c r="J364" s="66" t="str">
        <f>IFERROR(VLOOKUP(I364,女子登録②!$P$2:$V$101,5,FALSE),"0")</f>
        <v>0</v>
      </c>
      <c r="K364" s="66" t="str">
        <f>IFERROR(VLOOKUP(G364,女子登録②!$P$2:$V$101,7,FALSE),"0")</f>
        <v>0</v>
      </c>
      <c r="L364" s="65">
        <v>2</v>
      </c>
      <c r="M364" s="65" t="str">
        <f>IFERROR(VLOOKUP(G364,女子登録②!$P$2:$V$101,3,FALSE),"0")</f>
        <v>0</v>
      </c>
      <c r="N364" s="65" t="str">
        <f>IFERROR(VLOOKUP(G364,女子登録②!$P$2:$V$101,6,FALSE),"0")</f>
        <v>0</v>
      </c>
      <c r="O364" s="134"/>
      <c r="P364" s="67" t="s">
        <v>213</v>
      </c>
      <c r="Q364" s="134"/>
      <c r="R364" s="65" t="str">
        <f>IFERROR(VLOOKUP(A364,出場種目!$C$3:$D$66,2,FALSE),"0")</f>
        <v>0</v>
      </c>
      <c r="S364" s="65">
        <f>入力シート③!L62</f>
        <v>0</v>
      </c>
      <c r="T364" s="67">
        <v>0</v>
      </c>
      <c r="U364" s="67">
        <v>2</v>
      </c>
      <c r="V364" s="65">
        <f>入力シート③!$B$1</f>
        <v>0</v>
      </c>
    </row>
    <row r="365" spans="1:22">
      <c r="A365" s="65">
        <f>入力シート③!K63</f>
        <v>0</v>
      </c>
      <c r="B365" s="65" t="str">
        <f t="shared" si="18"/>
        <v>0</v>
      </c>
      <c r="C365" s="65" t="str">
        <f>IFERROR(VLOOKUP(入力シート③!$B$1,所属!$B$2:$C$56,2,FALSE),"0")</f>
        <v>0</v>
      </c>
      <c r="D365" s="134"/>
      <c r="E365" s="134"/>
      <c r="F365" s="65" t="str">
        <f>入力シート③!$G63</f>
        <v/>
      </c>
      <c r="G365" s="65">
        <f>入力シート③!H63</f>
        <v>0</v>
      </c>
      <c r="H365" s="66" t="str">
        <f>IFERROR(VLOOKUP(G365,女子登録②!$P$2:$V$101,4,FALSE),"0")</f>
        <v>0</v>
      </c>
      <c r="I365" s="65">
        <f t="shared" si="17"/>
        <v>0</v>
      </c>
      <c r="J365" s="66" t="str">
        <f>IFERROR(VLOOKUP(I365,女子登録②!$P$2:$V$101,5,FALSE),"0")</f>
        <v>0</v>
      </c>
      <c r="K365" s="66" t="str">
        <f>IFERROR(VLOOKUP(G365,女子登録②!$P$2:$V$101,7,FALSE),"0")</f>
        <v>0</v>
      </c>
      <c r="L365" s="65">
        <v>2</v>
      </c>
      <c r="M365" s="65" t="str">
        <f>IFERROR(VLOOKUP(G365,女子登録②!$P$2:$V$101,3,FALSE),"0")</f>
        <v>0</v>
      </c>
      <c r="N365" s="65" t="str">
        <f>IFERROR(VLOOKUP(G365,女子登録②!$P$2:$V$101,6,FALSE),"0")</f>
        <v>0</v>
      </c>
      <c r="O365" s="134"/>
      <c r="P365" s="67" t="s">
        <v>213</v>
      </c>
      <c r="Q365" s="134"/>
      <c r="R365" s="65" t="str">
        <f>IFERROR(VLOOKUP(A365,出場種目!$C$3:$D$66,2,FALSE),"0")</f>
        <v>0</v>
      </c>
      <c r="S365" s="65">
        <f>入力シート③!L63</f>
        <v>0</v>
      </c>
      <c r="T365" s="67">
        <v>0</v>
      </c>
      <c r="U365" s="67">
        <v>2</v>
      </c>
      <c r="V365" s="65">
        <f>入力シート③!$B$1</f>
        <v>0</v>
      </c>
    </row>
    <row r="366" spans="1:22">
      <c r="A366" s="65">
        <f>入力シート③!K64</f>
        <v>0</v>
      </c>
      <c r="B366" s="65" t="str">
        <f t="shared" si="18"/>
        <v>0</v>
      </c>
      <c r="C366" s="65" t="str">
        <f>IFERROR(VLOOKUP(入力シート③!$B$1,所属!$B$2:$C$56,2,FALSE),"0")</f>
        <v>0</v>
      </c>
      <c r="D366" s="134"/>
      <c r="E366" s="134"/>
      <c r="F366" s="65" t="str">
        <f>入力シート③!$G64</f>
        <v/>
      </c>
      <c r="G366" s="65">
        <f>入力シート③!H64</f>
        <v>0</v>
      </c>
      <c r="H366" s="66" t="str">
        <f>IFERROR(VLOOKUP(G366,女子登録②!$P$2:$V$101,4,FALSE),"0")</f>
        <v>0</v>
      </c>
      <c r="I366" s="65">
        <f t="shared" si="17"/>
        <v>0</v>
      </c>
      <c r="J366" s="66" t="str">
        <f>IFERROR(VLOOKUP(I366,女子登録②!$P$2:$V$101,5,FALSE),"0")</f>
        <v>0</v>
      </c>
      <c r="K366" s="66" t="str">
        <f>IFERROR(VLOOKUP(G366,女子登録②!$P$2:$V$101,7,FALSE),"0")</f>
        <v>0</v>
      </c>
      <c r="L366" s="65">
        <v>2</v>
      </c>
      <c r="M366" s="65" t="str">
        <f>IFERROR(VLOOKUP(G366,女子登録②!$P$2:$V$101,3,FALSE),"0")</f>
        <v>0</v>
      </c>
      <c r="N366" s="65" t="str">
        <f>IFERROR(VLOOKUP(G366,女子登録②!$P$2:$V$101,6,FALSE),"0")</f>
        <v>0</v>
      </c>
      <c r="O366" s="134"/>
      <c r="P366" s="67" t="s">
        <v>213</v>
      </c>
      <c r="Q366" s="134"/>
      <c r="R366" s="65" t="str">
        <f>IFERROR(VLOOKUP(A366,出場種目!$C$3:$D$66,2,FALSE),"0")</f>
        <v>0</v>
      </c>
      <c r="S366" s="65">
        <f>入力シート③!L64</f>
        <v>0</v>
      </c>
      <c r="T366" s="67">
        <v>0</v>
      </c>
      <c r="U366" s="67">
        <v>2</v>
      </c>
      <c r="V366" s="65">
        <f>入力シート③!$B$1</f>
        <v>0</v>
      </c>
    </row>
    <row r="367" spans="1:22">
      <c r="A367" s="65">
        <f>入力シート③!K65</f>
        <v>0</v>
      </c>
      <c r="B367" s="65" t="str">
        <f t="shared" si="18"/>
        <v>0</v>
      </c>
      <c r="C367" s="65" t="str">
        <f>IFERROR(VLOOKUP(入力シート③!$B$1,所属!$B$2:$C$56,2,FALSE),"0")</f>
        <v>0</v>
      </c>
      <c r="D367" s="134"/>
      <c r="E367" s="134"/>
      <c r="F367" s="65" t="str">
        <f>入力シート③!$G65</f>
        <v/>
      </c>
      <c r="G367" s="65">
        <f>入力シート③!H65</f>
        <v>0</v>
      </c>
      <c r="H367" s="66" t="str">
        <f>IFERROR(VLOOKUP(G367,女子登録②!$P$2:$V$101,4,FALSE),"0")</f>
        <v>0</v>
      </c>
      <c r="I367" s="65">
        <f t="shared" si="17"/>
        <v>0</v>
      </c>
      <c r="J367" s="66" t="str">
        <f>IFERROR(VLOOKUP(I367,女子登録②!$P$2:$V$101,5,FALSE),"0")</f>
        <v>0</v>
      </c>
      <c r="K367" s="66" t="str">
        <f>IFERROR(VLOOKUP(G367,女子登録②!$P$2:$V$101,7,FALSE),"0")</f>
        <v>0</v>
      </c>
      <c r="L367" s="65">
        <v>2</v>
      </c>
      <c r="M367" s="65" t="str">
        <f>IFERROR(VLOOKUP(G367,女子登録②!$P$2:$V$101,3,FALSE),"0")</f>
        <v>0</v>
      </c>
      <c r="N367" s="65" t="str">
        <f>IFERROR(VLOOKUP(G367,女子登録②!$P$2:$V$101,6,FALSE),"0")</f>
        <v>0</v>
      </c>
      <c r="O367" s="134"/>
      <c r="P367" s="67" t="s">
        <v>213</v>
      </c>
      <c r="Q367" s="134"/>
      <c r="R367" s="65" t="str">
        <f>IFERROR(VLOOKUP(A367,出場種目!$C$3:$D$66,2,FALSE),"0")</f>
        <v>0</v>
      </c>
      <c r="S367" s="65">
        <f>入力シート③!L65</f>
        <v>0</v>
      </c>
      <c r="T367" s="67">
        <v>0</v>
      </c>
      <c r="U367" s="67">
        <v>2</v>
      </c>
      <c r="V367" s="65">
        <f>入力シート③!$B$1</f>
        <v>0</v>
      </c>
    </row>
    <row r="368" spans="1:22">
      <c r="A368" s="65">
        <f>入力シート③!K66</f>
        <v>0</v>
      </c>
      <c r="B368" s="65" t="str">
        <f t="shared" si="18"/>
        <v>0</v>
      </c>
      <c r="C368" s="65" t="str">
        <f>IFERROR(VLOOKUP(入力シート③!$B$1,所属!$B$2:$C$56,2,FALSE),"0")</f>
        <v>0</v>
      </c>
      <c r="D368" s="134"/>
      <c r="E368" s="134"/>
      <c r="F368" s="65" t="str">
        <f>入力シート③!$G66</f>
        <v/>
      </c>
      <c r="G368" s="65">
        <f>入力シート③!H66</f>
        <v>0</v>
      </c>
      <c r="H368" s="66" t="str">
        <f>IFERROR(VLOOKUP(G368,女子登録②!$P$2:$V$101,4,FALSE),"0")</f>
        <v>0</v>
      </c>
      <c r="I368" s="65">
        <f t="shared" si="17"/>
        <v>0</v>
      </c>
      <c r="J368" s="66" t="str">
        <f>IFERROR(VLOOKUP(I368,女子登録②!$P$2:$V$101,5,FALSE),"0")</f>
        <v>0</v>
      </c>
      <c r="K368" s="66" t="str">
        <f>IFERROR(VLOOKUP(G368,女子登録②!$P$2:$V$101,7,FALSE),"0")</f>
        <v>0</v>
      </c>
      <c r="L368" s="65">
        <v>2</v>
      </c>
      <c r="M368" s="65" t="str">
        <f>IFERROR(VLOOKUP(G368,女子登録②!$P$2:$V$101,3,FALSE),"0")</f>
        <v>0</v>
      </c>
      <c r="N368" s="65" t="str">
        <f>IFERROR(VLOOKUP(G368,女子登録②!$P$2:$V$101,6,FALSE),"0")</f>
        <v>0</v>
      </c>
      <c r="O368" s="134"/>
      <c r="P368" s="67" t="s">
        <v>213</v>
      </c>
      <c r="Q368" s="134"/>
      <c r="R368" s="65" t="str">
        <f>IFERROR(VLOOKUP(A368,出場種目!$C$3:$D$66,2,FALSE),"0")</f>
        <v>0</v>
      </c>
      <c r="S368" s="65">
        <f>入力シート③!L66</f>
        <v>0</v>
      </c>
      <c r="T368" s="67">
        <v>0</v>
      </c>
      <c r="U368" s="67">
        <v>2</v>
      </c>
      <c r="V368" s="65">
        <f>入力シート③!$B$1</f>
        <v>0</v>
      </c>
    </row>
    <row r="369" spans="1:22">
      <c r="A369" s="65">
        <f>入力シート③!K67</f>
        <v>0</v>
      </c>
      <c r="B369" s="65" t="str">
        <f t="shared" si="18"/>
        <v>0</v>
      </c>
      <c r="C369" s="65" t="str">
        <f>IFERROR(VLOOKUP(入力シート③!$B$1,所属!$B$2:$C$56,2,FALSE),"0")</f>
        <v>0</v>
      </c>
      <c r="D369" s="134"/>
      <c r="E369" s="134"/>
      <c r="F369" s="65" t="str">
        <f>入力シート③!$G67</f>
        <v/>
      </c>
      <c r="G369" s="65">
        <f>入力シート③!H67</f>
        <v>0</v>
      </c>
      <c r="H369" s="66" t="str">
        <f>IFERROR(VLOOKUP(G369,女子登録②!$P$2:$V$101,4,FALSE),"0")</f>
        <v>0</v>
      </c>
      <c r="I369" s="65">
        <f t="shared" si="17"/>
        <v>0</v>
      </c>
      <c r="J369" s="66" t="str">
        <f>IFERROR(VLOOKUP(I369,女子登録②!$P$2:$V$101,5,FALSE),"0")</f>
        <v>0</v>
      </c>
      <c r="K369" s="66" t="str">
        <f>IFERROR(VLOOKUP(G369,女子登録②!$P$2:$V$101,7,FALSE),"0")</f>
        <v>0</v>
      </c>
      <c r="L369" s="65">
        <v>2</v>
      </c>
      <c r="M369" s="65" t="str">
        <f>IFERROR(VLOOKUP(G369,女子登録②!$P$2:$V$101,3,FALSE),"0")</f>
        <v>0</v>
      </c>
      <c r="N369" s="65" t="str">
        <f>IFERROR(VLOOKUP(G369,女子登録②!$P$2:$V$101,6,FALSE),"0")</f>
        <v>0</v>
      </c>
      <c r="O369" s="134"/>
      <c r="P369" s="67" t="s">
        <v>213</v>
      </c>
      <c r="Q369" s="134"/>
      <c r="R369" s="65" t="str">
        <f>IFERROR(VLOOKUP(A369,出場種目!$C$3:$D$66,2,FALSE),"0")</f>
        <v>0</v>
      </c>
      <c r="S369" s="65">
        <f>入力シート③!L67</f>
        <v>0</v>
      </c>
      <c r="T369" s="67">
        <v>0</v>
      </c>
      <c r="U369" s="67">
        <v>2</v>
      </c>
      <c r="V369" s="65">
        <f>入力シート③!$B$1</f>
        <v>0</v>
      </c>
    </row>
    <row r="370" spans="1:22">
      <c r="A370" s="65">
        <f>入力シート③!K68</f>
        <v>0</v>
      </c>
      <c r="B370" s="65" t="str">
        <f t="shared" si="18"/>
        <v>0</v>
      </c>
      <c r="C370" s="65" t="str">
        <f>IFERROR(VLOOKUP(入力シート③!$B$1,所属!$B$2:$C$56,2,FALSE),"0")</f>
        <v>0</v>
      </c>
      <c r="D370" s="134"/>
      <c r="E370" s="134"/>
      <c r="F370" s="65" t="str">
        <f>入力シート③!$G68</f>
        <v/>
      </c>
      <c r="G370" s="65">
        <f>入力シート③!H68</f>
        <v>0</v>
      </c>
      <c r="H370" s="66" t="str">
        <f>IFERROR(VLOOKUP(G370,女子登録②!$P$2:$V$101,4,FALSE),"0")</f>
        <v>0</v>
      </c>
      <c r="I370" s="65">
        <f t="shared" si="17"/>
        <v>0</v>
      </c>
      <c r="J370" s="66" t="str">
        <f>IFERROR(VLOOKUP(I370,女子登録②!$P$2:$V$101,5,FALSE),"0")</f>
        <v>0</v>
      </c>
      <c r="K370" s="66" t="str">
        <f>IFERROR(VLOOKUP(G370,女子登録②!$P$2:$V$101,7,FALSE),"0")</f>
        <v>0</v>
      </c>
      <c r="L370" s="65">
        <v>2</v>
      </c>
      <c r="M370" s="65" t="str">
        <f>IFERROR(VLOOKUP(G370,女子登録②!$P$2:$V$101,3,FALSE),"0")</f>
        <v>0</v>
      </c>
      <c r="N370" s="65" t="str">
        <f>IFERROR(VLOOKUP(G370,女子登録②!$P$2:$V$101,6,FALSE),"0")</f>
        <v>0</v>
      </c>
      <c r="O370" s="134"/>
      <c r="P370" s="67" t="s">
        <v>213</v>
      </c>
      <c r="Q370" s="134"/>
      <c r="R370" s="65" t="str">
        <f>IFERROR(VLOOKUP(A370,出場種目!$C$3:$D$66,2,FALSE),"0")</f>
        <v>0</v>
      </c>
      <c r="S370" s="65">
        <f>入力シート③!L68</f>
        <v>0</v>
      </c>
      <c r="T370" s="67">
        <v>0</v>
      </c>
      <c r="U370" s="67">
        <v>2</v>
      </c>
      <c r="V370" s="65">
        <f>入力シート③!$B$1</f>
        <v>0</v>
      </c>
    </row>
    <row r="371" spans="1:22">
      <c r="A371" s="65">
        <f>入力シート③!K69</f>
        <v>0</v>
      </c>
      <c r="B371" s="65" t="str">
        <f t="shared" si="18"/>
        <v>0</v>
      </c>
      <c r="C371" s="65" t="str">
        <f>IFERROR(VLOOKUP(入力シート③!$B$1,所属!$B$2:$C$56,2,FALSE),"0")</f>
        <v>0</v>
      </c>
      <c r="D371" s="134"/>
      <c r="E371" s="134"/>
      <c r="F371" s="65" t="str">
        <f>入力シート③!$G69</f>
        <v/>
      </c>
      <c r="G371" s="65">
        <f>入力シート③!H69</f>
        <v>0</v>
      </c>
      <c r="H371" s="66" t="str">
        <f>IFERROR(VLOOKUP(G371,女子登録②!$P$2:$V$101,4,FALSE),"0")</f>
        <v>0</v>
      </c>
      <c r="I371" s="65">
        <f t="shared" si="17"/>
        <v>0</v>
      </c>
      <c r="J371" s="66" t="str">
        <f>IFERROR(VLOOKUP(I371,女子登録②!$P$2:$V$101,5,FALSE),"0")</f>
        <v>0</v>
      </c>
      <c r="K371" s="66" t="str">
        <f>IFERROR(VLOOKUP(G371,女子登録②!$P$2:$V$101,7,FALSE),"0")</f>
        <v>0</v>
      </c>
      <c r="L371" s="65">
        <v>2</v>
      </c>
      <c r="M371" s="65" t="str">
        <f>IFERROR(VLOOKUP(G371,女子登録②!$P$2:$V$101,3,FALSE),"0")</f>
        <v>0</v>
      </c>
      <c r="N371" s="65" t="str">
        <f>IFERROR(VLOOKUP(G371,女子登録②!$P$2:$V$101,6,FALSE),"0")</f>
        <v>0</v>
      </c>
      <c r="O371" s="134"/>
      <c r="P371" s="67" t="s">
        <v>213</v>
      </c>
      <c r="Q371" s="134"/>
      <c r="R371" s="65" t="str">
        <f>IFERROR(VLOOKUP(A371,出場種目!$C$3:$D$66,2,FALSE),"0")</f>
        <v>0</v>
      </c>
      <c r="S371" s="65">
        <f>入力シート③!L69</f>
        <v>0</v>
      </c>
      <c r="T371" s="67">
        <v>0</v>
      </c>
      <c r="U371" s="67">
        <v>2</v>
      </c>
      <c r="V371" s="65">
        <f>入力シート③!$B$1</f>
        <v>0</v>
      </c>
    </row>
    <row r="372" spans="1:22">
      <c r="A372" s="65">
        <f>入力シート③!K70</f>
        <v>0</v>
      </c>
      <c r="B372" s="65" t="str">
        <f t="shared" si="18"/>
        <v>0</v>
      </c>
      <c r="C372" s="65" t="str">
        <f>IFERROR(VLOOKUP(入力シート③!$B$1,所属!$B$2:$C$56,2,FALSE),"0")</f>
        <v>0</v>
      </c>
      <c r="D372" s="134"/>
      <c r="E372" s="134"/>
      <c r="F372" s="65" t="str">
        <f>入力シート③!$G70</f>
        <v/>
      </c>
      <c r="G372" s="65">
        <f>入力シート③!H70</f>
        <v>0</v>
      </c>
      <c r="H372" s="66" t="str">
        <f>IFERROR(VLOOKUP(G372,女子登録②!$P$2:$V$101,4,FALSE),"0")</f>
        <v>0</v>
      </c>
      <c r="I372" s="65">
        <f t="shared" si="17"/>
        <v>0</v>
      </c>
      <c r="J372" s="66" t="str">
        <f>IFERROR(VLOOKUP(I372,女子登録②!$P$2:$V$101,5,FALSE),"0")</f>
        <v>0</v>
      </c>
      <c r="K372" s="66" t="str">
        <f>IFERROR(VLOOKUP(G372,女子登録②!$P$2:$V$101,7,FALSE),"0")</f>
        <v>0</v>
      </c>
      <c r="L372" s="65">
        <v>2</v>
      </c>
      <c r="M372" s="65" t="str">
        <f>IFERROR(VLOOKUP(G372,女子登録②!$P$2:$V$101,3,FALSE),"0")</f>
        <v>0</v>
      </c>
      <c r="N372" s="65" t="str">
        <f>IFERROR(VLOOKUP(G372,女子登録②!$P$2:$V$101,6,FALSE),"0")</f>
        <v>0</v>
      </c>
      <c r="O372" s="134"/>
      <c r="P372" s="67" t="s">
        <v>213</v>
      </c>
      <c r="Q372" s="134"/>
      <c r="R372" s="65" t="str">
        <f>IFERROR(VLOOKUP(A372,出場種目!$C$3:$D$66,2,FALSE),"0")</f>
        <v>0</v>
      </c>
      <c r="S372" s="65">
        <f>入力シート③!L70</f>
        <v>0</v>
      </c>
      <c r="T372" s="67">
        <v>0</v>
      </c>
      <c r="U372" s="67">
        <v>2</v>
      </c>
      <c r="V372" s="65">
        <f>入力シート③!$B$1</f>
        <v>0</v>
      </c>
    </row>
    <row r="373" spans="1:22">
      <c r="A373" s="65">
        <f>入力シート③!K71</f>
        <v>0</v>
      </c>
      <c r="B373" s="65" t="str">
        <f t="shared" si="18"/>
        <v>0</v>
      </c>
      <c r="C373" s="65" t="str">
        <f>IFERROR(VLOOKUP(入力シート③!$B$1,所属!$B$2:$C$56,2,FALSE),"0")</f>
        <v>0</v>
      </c>
      <c r="D373" s="134"/>
      <c r="E373" s="134"/>
      <c r="F373" s="65" t="str">
        <f>入力シート③!$G71</f>
        <v/>
      </c>
      <c r="G373" s="65">
        <f>入力シート③!H71</f>
        <v>0</v>
      </c>
      <c r="H373" s="66" t="str">
        <f>IFERROR(VLOOKUP(G373,女子登録②!$P$2:$V$101,4,FALSE),"0")</f>
        <v>0</v>
      </c>
      <c r="I373" s="65">
        <f t="shared" si="17"/>
        <v>0</v>
      </c>
      <c r="J373" s="66" t="str">
        <f>IFERROR(VLOOKUP(I373,女子登録②!$P$2:$V$101,5,FALSE),"0")</f>
        <v>0</v>
      </c>
      <c r="K373" s="66" t="str">
        <f>IFERROR(VLOOKUP(G373,女子登録②!$P$2:$V$101,7,FALSE),"0")</f>
        <v>0</v>
      </c>
      <c r="L373" s="65">
        <v>2</v>
      </c>
      <c r="M373" s="65" t="str">
        <f>IFERROR(VLOOKUP(G373,女子登録②!$P$2:$V$101,3,FALSE),"0")</f>
        <v>0</v>
      </c>
      <c r="N373" s="65" t="str">
        <f>IFERROR(VLOOKUP(G373,女子登録②!$P$2:$V$101,6,FALSE),"0")</f>
        <v>0</v>
      </c>
      <c r="O373" s="134"/>
      <c r="P373" s="67" t="s">
        <v>213</v>
      </c>
      <c r="Q373" s="134"/>
      <c r="R373" s="65" t="str">
        <f>IFERROR(VLOOKUP(A373,出場種目!$C$3:$D$66,2,FALSE),"0")</f>
        <v>0</v>
      </c>
      <c r="S373" s="65">
        <f>入力シート③!L71</f>
        <v>0</v>
      </c>
      <c r="T373" s="67">
        <v>0</v>
      </c>
      <c r="U373" s="67">
        <v>2</v>
      </c>
      <c r="V373" s="65">
        <f>入力シート③!$B$1</f>
        <v>0</v>
      </c>
    </row>
    <row r="374" spans="1:22">
      <c r="A374" s="65">
        <f>入力シート③!K72</f>
        <v>0</v>
      </c>
      <c r="B374" s="65" t="str">
        <f t="shared" si="18"/>
        <v>0</v>
      </c>
      <c r="C374" s="65" t="str">
        <f>IFERROR(VLOOKUP(入力シート③!$B$1,所属!$B$2:$C$56,2,FALSE),"0")</f>
        <v>0</v>
      </c>
      <c r="D374" s="134"/>
      <c r="E374" s="134"/>
      <c r="F374" s="65" t="str">
        <f>入力シート③!$G72</f>
        <v/>
      </c>
      <c r="G374" s="65">
        <f>入力シート③!H72</f>
        <v>0</v>
      </c>
      <c r="H374" s="66" t="str">
        <f>IFERROR(VLOOKUP(G374,女子登録②!$P$2:$V$101,4,FALSE),"0")</f>
        <v>0</v>
      </c>
      <c r="I374" s="65">
        <f t="shared" si="17"/>
        <v>0</v>
      </c>
      <c r="J374" s="66" t="str">
        <f>IFERROR(VLOOKUP(I374,女子登録②!$P$2:$V$101,5,FALSE),"0")</f>
        <v>0</v>
      </c>
      <c r="K374" s="66" t="str">
        <f>IFERROR(VLOOKUP(G374,女子登録②!$P$2:$V$101,7,FALSE),"0")</f>
        <v>0</v>
      </c>
      <c r="L374" s="65">
        <v>2</v>
      </c>
      <c r="M374" s="65" t="str">
        <f>IFERROR(VLOOKUP(G374,女子登録②!$P$2:$V$101,3,FALSE),"0")</f>
        <v>0</v>
      </c>
      <c r="N374" s="65" t="str">
        <f>IFERROR(VLOOKUP(G374,女子登録②!$P$2:$V$101,6,FALSE),"0")</f>
        <v>0</v>
      </c>
      <c r="O374" s="134"/>
      <c r="P374" s="67" t="s">
        <v>213</v>
      </c>
      <c r="Q374" s="134"/>
      <c r="R374" s="65" t="str">
        <f>IFERROR(VLOOKUP(A374,出場種目!$C$3:$D$66,2,FALSE),"0")</f>
        <v>0</v>
      </c>
      <c r="S374" s="65">
        <f>入力シート③!L72</f>
        <v>0</v>
      </c>
      <c r="T374" s="67">
        <v>0</v>
      </c>
      <c r="U374" s="67">
        <v>2</v>
      </c>
      <c r="V374" s="65">
        <f>入力シート③!$B$1</f>
        <v>0</v>
      </c>
    </row>
    <row r="375" spans="1:22">
      <c r="A375" s="65">
        <f>入力シート③!K73</f>
        <v>0</v>
      </c>
      <c r="B375" s="65" t="str">
        <f t="shared" si="18"/>
        <v>0</v>
      </c>
      <c r="C375" s="65" t="str">
        <f>IFERROR(VLOOKUP(入力シート③!$B$1,所属!$B$2:$C$56,2,FALSE),"0")</f>
        <v>0</v>
      </c>
      <c r="D375" s="134"/>
      <c r="E375" s="134"/>
      <c r="F375" s="65" t="str">
        <f>入力シート③!$G73</f>
        <v/>
      </c>
      <c r="G375" s="65">
        <f>入力シート③!H73</f>
        <v>0</v>
      </c>
      <c r="H375" s="66" t="str">
        <f>IFERROR(VLOOKUP(G375,女子登録②!$P$2:$V$101,4,FALSE),"0")</f>
        <v>0</v>
      </c>
      <c r="I375" s="65">
        <f t="shared" si="17"/>
        <v>0</v>
      </c>
      <c r="J375" s="66" t="str">
        <f>IFERROR(VLOOKUP(I375,女子登録②!$P$2:$V$101,5,FALSE),"0")</f>
        <v>0</v>
      </c>
      <c r="K375" s="66" t="str">
        <f>IFERROR(VLOOKUP(G375,女子登録②!$P$2:$V$101,7,FALSE),"0")</f>
        <v>0</v>
      </c>
      <c r="L375" s="65">
        <v>2</v>
      </c>
      <c r="M375" s="65" t="str">
        <f>IFERROR(VLOOKUP(G375,女子登録②!$P$2:$V$101,3,FALSE),"0")</f>
        <v>0</v>
      </c>
      <c r="N375" s="65" t="str">
        <f>IFERROR(VLOOKUP(G375,女子登録②!$P$2:$V$101,6,FALSE),"0")</f>
        <v>0</v>
      </c>
      <c r="O375" s="134"/>
      <c r="P375" s="67" t="s">
        <v>213</v>
      </c>
      <c r="Q375" s="134"/>
      <c r="R375" s="65" t="str">
        <f>IFERROR(VLOOKUP(A375,出場種目!$C$3:$D$66,2,FALSE),"0")</f>
        <v>0</v>
      </c>
      <c r="S375" s="65">
        <f>入力シート③!L73</f>
        <v>0</v>
      </c>
      <c r="T375" s="67">
        <v>0</v>
      </c>
      <c r="U375" s="67">
        <v>2</v>
      </c>
      <c r="V375" s="65">
        <f>入力シート③!$B$1</f>
        <v>0</v>
      </c>
    </row>
    <row r="376" spans="1:22">
      <c r="A376" s="65">
        <f>入力シート③!K74</f>
        <v>0</v>
      </c>
      <c r="B376" s="65" t="str">
        <f t="shared" si="18"/>
        <v>0</v>
      </c>
      <c r="C376" s="65" t="str">
        <f>IFERROR(VLOOKUP(入力シート③!$B$1,所属!$B$2:$C$56,2,FALSE),"0")</f>
        <v>0</v>
      </c>
      <c r="D376" s="134"/>
      <c r="E376" s="134"/>
      <c r="F376" s="65" t="str">
        <f>入力シート③!$G74</f>
        <v/>
      </c>
      <c r="G376" s="65">
        <f>入力シート③!H74</f>
        <v>0</v>
      </c>
      <c r="H376" s="66" t="str">
        <f>IFERROR(VLOOKUP(G376,女子登録②!$P$2:$V$101,4,FALSE),"0")</f>
        <v>0</v>
      </c>
      <c r="I376" s="65">
        <f t="shared" si="17"/>
        <v>0</v>
      </c>
      <c r="J376" s="66" t="str">
        <f>IFERROR(VLOOKUP(I376,女子登録②!$P$2:$V$101,5,FALSE),"0")</f>
        <v>0</v>
      </c>
      <c r="K376" s="66" t="str">
        <f>IFERROR(VLOOKUP(G376,女子登録②!$P$2:$V$101,7,FALSE),"0")</f>
        <v>0</v>
      </c>
      <c r="L376" s="65">
        <v>2</v>
      </c>
      <c r="M376" s="65" t="str">
        <f>IFERROR(VLOOKUP(G376,女子登録②!$P$2:$V$101,3,FALSE),"0")</f>
        <v>0</v>
      </c>
      <c r="N376" s="65" t="str">
        <f>IFERROR(VLOOKUP(G376,女子登録②!$P$2:$V$101,6,FALSE),"0")</f>
        <v>0</v>
      </c>
      <c r="O376" s="134"/>
      <c r="P376" s="67" t="s">
        <v>213</v>
      </c>
      <c r="Q376" s="134"/>
      <c r="R376" s="65" t="str">
        <f>IFERROR(VLOOKUP(A376,出場種目!$C$3:$D$66,2,FALSE),"0")</f>
        <v>0</v>
      </c>
      <c r="S376" s="65">
        <f>入力シート③!L74</f>
        <v>0</v>
      </c>
      <c r="T376" s="67">
        <v>0</v>
      </c>
      <c r="U376" s="67">
        <v>2</v>
      </c>
      <c r="V376" s="65">
        <f>入力シート③!$B$1</f>
        <v>0</v>
      </c>
    </row>
    <row r="377" spans="1:22">
      <c r="A377" s="65">
        <f>入力シート③!K75</f>
        <v>0</v>
      </c>
      <c r="B377" s="65" t="str">
        <f t="shared" si="18"/>
        <v>0</v>
      </c>
      <c r="C377" s="65" t="str">
        <f>IFERROR(VLOOKUP(入力シート③!$B$1,所属!$B$2:$C$56,2,FALSE),"0")</f>
        <v>0</v>
      </c>
      <c r="D377" s="134"/>
      <c r="E377" s="134"/>
      <c r="F377" s="65" t="str">
        <f>入力シート③!$G75</f>
        <v/>
      </c>
      <c r="G377" s="65">
        <f>入力シート③!H75</f>
        <v>0</v>
      </c>
      <c r="H377" s="66" t="str">
        <f>IFERROR(VLOOKUP(G377,女子登録②!$P$2:$V$101,4,FALSE),"0")</f>
        <v>0</v>
      </c>
      <c r="I377" s="65">
        <f t="shared" si="17"/>
        <v>0</v>
      </c>
      <c r="J377" s="66" t="str">
        <f>IFERROR(VLOOKUP(I377,女子登録②!$P$2:$V$101,5,FALSE),"0")</f>
        <v>0</v>
      </c>
      <c r="K377" s="66" t="str">
        <f>IFERROR(VLOOKUP(G377,女子登録②!$P$2:$V$101,7,FALSE),"0")</f>
        <v>0</v>
      </c>
      <c r="L377" s="65">
        <v>2</v>
      </c>
      <c r="M377" s="65" t="str">
        <f>IFERROR(VLOOKUP(G377,女子登録②!$P$2:$V$101,3,FALSE),"0")</f>
        <v>0</v>
      </c>
      <c r="N377" s="65" t="str">
        <f>IFERROR(VLOOKUP(G377,女子登録②!$P$2:$V$101,6,FALSE),"0")</f>
        <v>0</v>
      </c>
      <c r="O377" s="134"/>
      <c r="P377" s="67" t="s">
        <v>213</v>
      </c>
      <c r="Q377" s="134"/>
      <c r="R377" s="65" t="str">
        <f>IFERROR(VLOOKUP(A377,出場種目!$C$3:$D$66,2,FALSE),"0")</f>
        <v>0</v>
      </c>
      <c r="S377" s="65">
        <f>入力シート③!L75</f>
        <v>0</v>
      </c>
      <c r="T377" s="67">
        <v>0</v>
      </c>
      <c r="U377" s="67">
        <v>2</v>
      </c>
      <c r="V377" s="65">
        <f>入力シート③!$B$1</f>
        <v>0</v>
      </c>
    </row>
    <row r="378" spans="1:22">
      <c r="A378" s="65">
        <f>入力シート③!K76</f>
        <v>0</v>
      </c>
      <c r="B378" s="65" t="str">
        <f t="shared" si="18"/>
        <v>0</v>
      </c>
      <c r="C378" s="65" t="str">
        <f>IFERROR(VLOOKUP(入力シート③!$B$1,所属!$B$2:$C$56,2,FALSE),"0")</f>
        <v>0</v>
      </c>
      <c r="D378" s="134"/>
      <c r="E378" s="134"/>
      <c r="F378" s="65" t="str">
        <f>入力シート③!$G76</f>
        <v/>
      </c>
      <c r="G378" s="65">
        <f>入力シート③!H76</f>
        <v>0</v>
      </c>
      <c r="H378" s="66" t="str">
        <f>IFERROR(VLOOKUP(G378,女子登録②!$P$2:$V$101,4,FALSE),"0")</f>
        <v>0</v>
      </c>
      <c r="I378" s="65">
        <f t="shared" si="17"/>
        <v>0</v>
      </c>
      <c r="J378" s="66" t="str">
        <f>IFERROR(VLOOKUP(I378,女子登録②!$P$2:$V$101,5,FALSE),"0")</f>
        <v>0</v>
      </c>
      <c r="K378" s="66" t="str">
        <f>IFERROR(VLOOKUP(G378,女子登録②!$P$2:$V$101,7,FALSE),"0")</f>
        <v>0</v>
      </c>
      <c r="L378" s="65">
        <v>2</v>
      </c>
      <c r="M378" s="65" t="str">
        <f>IFERROR(VLOOKUP(G378,女子登録②!$P$2:$V$101,3,FALSE),"0")</f>
        <v>0</v>
      </c>
      <c r="N378" s="65" t="str">
        <f>IFERROR(VLOOKUP(G378,女子登録②!$P$2:$V$101,6,FALSE),"0")</f>
        <v>0</v>
      </c>
      <c r="O378" s="134"/>
      <c r="P378" s="67" t="s">
        <v>213</v>
      </c>
      <c r="Q378" s="134"/>
      <c r="R378" s="65" t="str">
        <f>IFERROR(VLOOKUP(A378,出場種目!$C$3:$D$66,2,FALSE),"0")</f>
        <v>0</v>
      </c>
      <c r="S378" s="65">
        <f>入力シート③!L76</f>
        <v>0</v>
      </c>
      <c r="T378" s="67">
        <v>0</v>
      </c>
      <c r="U378" s="67">
        <v>2</v>
      </c>
      <c r="V378" s="65">
        <f>入力シート③!$B$1</f>
        <v>0</v>
      </c>
    </row>
    <row r="379" spans="1:22">
      <c r="A379" s="65">
        <f>入力シート③!K77</f>
        <v>0</v>
      </c>
      <c r="B379" s="65" t="str">
        <f t="shared" si="18"/>
        <v>0</v>
      </c>
      <c r="C379" s="65" t="str">
        <f>IFERROR(VLOOKUP(入力シート③!$B$1,所属!$B$2:$C$56,2,FALSE),"0")</f>
        <v>0</v>
      </c>
      <c r="D379" s="134"/>
      <c r="E379" s="134"/>
      <c r="F379" s="65" t="str">
        <f>入力シート③!$G77</f>
        <v/>
      </c>
      <c r="G379" s="65">
        <f>入力シート③!H77</f>
        <v>0</v>
      </c>
      <c r="H379" s="66" t="str">
        <f>IFERROR(VLOOKUP(G379,女子登録②!$P$2:$V$101,4,FALSE),"0")</f>
        <v>0</v>
      </c>
      <c r="I379" s="65">
        <f t="shared" si="17"/>
        <v>0</v>
      </c>
      <c r="J379" s="66" t="str">
        <f>IFERROR(VLOOKUP(I379,女子登録②!$P$2:$V$101,5,FALSE),"0")</f>
        <v>0</v>
      </c>
      <c r="K379" s="66" t="str">
        <f>IFERROR(VLOOKUP(G379,女子登録②!$P$2:$V$101,7,FALSE),"0")</f>
        <v>0</v>
      </c>
      <c r="L379" s="65">
        <v>2</v>
      </c>
      <c r="M379" s="65" t="str">
        <f>IFERROR(VLOOKUP(G379,女子登録②!$P$2:$V$101,3,FALSE),"0")</f>
        <v>0</v>
      </c>
      <c r="N379" s="65" t="str">
        <f>IFERROR(VLOOKUP(G379,女子登録②!$P$2:$V$101,6,FALSE),"0")</f>
        <v>0</v>
      </c>
      <c r="O379" s="134"/>
      <c r="P379" s="67" t="s">
        <v>213</v>
      </c>
      <c r="Q379" s="134"/>
      <c r="R379" s="65" t="str">
        <f>IFERROR(VLOOKUP(A379,出場種目!$C$3:$D$66,2,FALSE),"0")</f>
        <v>0</v>
      </c>
      <c r="S379" s="65">
        <f>入力シート③!L77</f>
        <v>0</v>
      </c>
      <c r="T379" s="67">
        <v>0</v>
      </c>
      <c r="U379" s="67">
        <v>2</v>
      </c>
      <c r="V379" s="65">
        <f>入力シート③!$B$1</f>
        <v>0</v>
      </c>
    </row>
    <row r="380" spans="1:22">
      <c r="A380" s="65">
        <f>入力シート③!K78</f>
        <v>0</v>
      </c>
      <c r="B380" s="65" t="str">
        <f t="shared" si="18"/>
        <v>0</v>
      </c>
      <c r="C380" s="65" t="str">
        <f>IFERROR(VLOOKUP(入力シート③!$B$1,所属!$B$2:$C$56,2,FALSE),"0")</f>
        <v>0</v>
      </c>
      <c r="D380" s="134"/>
      <c r="E380" s="134"/>
      <c r="F380" s="65" t="str">
        <f>入力シート③!$G78</f>
        <v/>
      </c>
      <c r="G380" s="65">
        <f>入力シート③!H78</f>
        <v>0</v>
      </c>
      <c r="H380" s="66" t="str">
        <f>IFERROR(VLOOKUP(G380,女子登録②!$P$2:$V$101,4,FALSE),"0")</f>
        <v>0</v>
      </c>
      <c r="I380" s="65">
        <f t="shared" si="17"/>
        <v>0</v>
      </c>
      <c r="J380" s="66" t="str">
        <f>IFERROR(VLOOKUP(I380,女子登録②!$P$2:$V$101,5,FALSE),"0")</f>
        <v>0</v>
      </c>
      <c r="K380" s="66" t="str">
        <f>IFERROR(VLOOKUP(G380,女子登録②!$P$2:$V$101,7,FALSE),"0")</f>
        <v>0</v>
      </c>
      <c r="L380" s="65">
        <v>2</v>
      </c>
      <c r="M380" s="65" t="str">
        <f>IFERROR(VLOOKUP(G380,女子登録②!$P$2:$V$101,3,FALSE),"0")</f>
        <v>0</v>
      </c>
      <c r="N380" s="65" t="str">
        <f>IFERROR(VLOOKUP(G380,女子登録②!$P$2:$V$101,6,FALSE),"0")</f>
        <v>0</v>
      </c>
      <c r="O380" s="134"/>
      <c r="P380" s="67" t="s">
        <v>213</v>
      </c>
      <c r="Q380" s="134"/>
      <c r="R380" s="65" t="str">
        <f>IFERROR(VLOOKUP(A380,出場種目!$C$3:$D$66,2,FALSE),"0")</f>
        <v>0</v>
      </c>
      <c r="S380" s="65">
        <f>入力シート③!L78</f>
        <v>0</v>
      </c>
      <c r="T380" s="67">
        <v>0</v>
      </c>
      <c r="U380" s="67">
        <v>2</v>
      </c>
      <c r="V380" s="65">
        <f>入力シート③!$B$1</f>
        <v>0</v>
      </c>
    </row>
    <row r="381" spans="1:22">
      <c r="A381" s="65">
        <f>入力シート③!K79</f>
        <v>0</v>
      </c>
      <c r="B381" s="65" t="str">
        <f t="shared" si="18"/>
        <v>0</v>
      </c>
      <c r="C381" s="65" t="str">
        <f>IFERROR(VLOOKUP(入力シート③!$B$1,所属!$B$2:$C$56,2,FALSE),"0")</f>
        <v>0</v>
      </c>
      <c r="D381" s="134"/>
      <c r="E381" s="134"/>
      <c r="F381" s="65" t="str">
        <f>入力シート③!$G79</f>
        <v/>
      </c>
      <c r="G381" s="65">
        <f>入力シート③!H79</f>
        <v>0</v>
      </c>
      <c r="H381" s="66" t="str">
        <f>IFERROR(VLOOKUP(G381,女子登録②!$P$2:$V$101,4,FALSE),"0")</f>
        <v>0</v>
      </c>
      <c r="I381" s="65">
        <f t="shared" si="17"/>
        <v>0</v>
      </c>
      <c r="J381" s="66" t="str">
        <f>IFERROR(VLOOKUP(I381,女子登録②!$P$2:$V$101,5,FALSE),"0")</f>
        <v>0</v>
      </c>
      <c r="K381" s="66" t="str">
        <f>IFERROR(VLOOKUP(G381,女子登録②!$P$2:$V$101,7,FALSE),"0")</f>
        <v>0</v>
      </c>
      <c r="L381" s="65">
        <v>2</v>
      </c>
      <c r="M381" s="65" t="str">
        <f>IFERROR(VLOOKUP(G381,女子登録②!$P$2:$V$101,3,FALSE),"0")</f>
        <v>0</v>
      </c>
      <c r="N381" s="65" t="str">
        <f>IFERROR(VLOOKUP(G381,女子登録②!$P$2:$V$101,6,FALSE),"0")</f>
        <v>0</v>
      </c>
      <c r="O381" s="134"/>
      <c r="P381" s="67" t="s">
        <v>213</v>
      </c>
      <c r="Q381" s="134"/>
      <c r="R381" s="65" t="str">
        <f>IFERROR(VLOOKUP(A381,出場種目!$C$3:$D$66,2,FALSE),"0")</f>
        <v>0</v>
      </c>
      <c r="S381" s="65">
        <f>入力シート③!L79</f>
        <v>0</v>
      </c>
      <c r="T381" s="67">
        <v>0</v>
      </c>
      <c r="U381" s="67">
        <v>2</v>
      </c>
      <c r="V381" s="65">
        <f>入力シート③!$B$1</f>
        <v>0</v>
      </c>
    </row>
    <row r="382" spans="1:22">
      <c r="A382" s="65">
        <f>入力シート③!K80</f>
        <v>0</v>
      </c>
      <c r="B382" s="65" t="str">
        <f t="shared" si="18"/>
        <v>0</v>
      </c>
      <c r="C382" s="65" t="str">
        <f>IFERROR(VLOOKUP(入力シート③!$B$1,所属!$B$2:$C$56,2,FALSE),"0")</f>
        <v>0</v>
      </c>
      <c r="D382" s="134"/>
      <c r="E382" s="134"/>
      <c r="F382" s="65" t="str">
        <f>入力シート③!$G80</f>
        <v/>
      </c>
      <c r="G382" s="65">
        <f>入力シート③!H80</f>
        <v>0</v>
      </c>
      <c r="H382" s="66" t="str">
        <f>IFERROR(VLOOKUP(G382,女子登録②!$P$2:$V$101,4,FALSE),"0")</f>
        <v>0</v>
      </c>
      <c r="I382" s="65">
        <f t="shared" si="17"/>
        <v>0</v>
      </c>
      <c r="J382" s="66" t="str">
        <f>IFERROR(VLOOKUP(I382,女子登録②!$P$2:$V$101,5,FALSE),"0")</f>
        <v>0</v>
      </c>
      <c r="K382" s="66" t="str">
        <f>IFERROR(VLOOKUP(G382,女子登録②!$P$2:$V$101,7,FALSE),"0")</f>
        <v>0</v>
      </c>
      <c r="L382" s="65">
        <v>2</v>
      </c>
      <c r="M382" s="65" t="str">
        <f>IFERROR(VLOOKUP(G382,女子登録②!$P$2:$V$101,3,FALSE),"0")</f>
        <v>0</v>
      </c>
      <c r="N382" s="65" t="str">
        <f>IFERROR(VLOOKUP(G382,女子登録②!$P$2:$V$101,6,FALSE),"0")</f>
        <v>0</v>
      </c>
      <c r="O382" s="134"/>
      <c r="P382" s="67" t="s">
        <v>213</v>
      </c>
      <c r="Q382" s="134"/>
      <c r="R382" s="65" t="str">
        <f>IFERROR(VLOOKUP(A382,出場種目!$C$3:$D$66,2,FALSE),"0")</f>
        <v>0</v>
      </c>
      <c r="S382" s="65">
        <f>入力シート③!L80</f>
        <v>0</v>
      </c>
      <c r="T382" s="67">
        <v>0</v>
      </c>
      <c r="U382" s="67">
        <v>2</v>
      </c>
      <c r="V382" s="65">
        <f>入力シート③!$B$1</f>
        <v>0</v>
      </c>
    </row>
    <row r="383" spans="1:22">
      <c r="A383" s="65">
        <f>入力シート③!K81</f>
        <v>0</v>
      </c>
      <c r="B383" s="65" t="str">
        <f t="shared" si="18"/>
        <v>0</v>
      </c>
      <c r="C383" s="65" t="str">
        <f>IFERROR(VLOOKUP(入力シート③!$B$1,所属!$B$2:$C$56,2,FALSE),"0")</f>
        <v>0</v>
      </c>
      <c r="D383" s="134"/>
      <c r="E383" s="134"/>
      <c r="F383" s="65" t="str">
        <f>入力シート③!$G81</f>
        <v/>
      </c>
      <c r="G383" s="65">
        <f>入力シート③!H81</f>
        <v>0</v>
      </c>
      <c r="H383" s="66" t="str">
        <f>IFERROR(VLOOKUP(G383,女子登録②!$P$2:$V$101,4,FALSE),"0")</f>
        <v>0</v>
      </c>
      <c r="I383" s="65">
        <f t="shared" ref="I383:I415" si="19">G383</f>
        <v>0</v>
      </c>
      <c r="J383" s="66" t="str">
        <f>IFERROR(VLOOKUP(I383,女子登録②!$P$2:$V$101,5,FALSE),"0")</f>
        <v>0</v>
      </c>
      <c r="K383" s="66" t="str">
        <f>IFERROR(VLOOKUP(G383,女子登録②!$P$2:$V$101,7,FALSE),"0")</f>
        <v>0</v>
      </c>
      <c r="L383" s="65">
        <v>2</v>
      </c>
      <c r="M383" s="65" t="str">
        <f>IFERROR(VLOOKUP(G383,女子登録②!$P$2:$V$101,3,FALSE),"0")</f>
        <v>0</v>
      </c>
      <c r="N383" s="65" t="str">
        <f>IFERROR(VLOOKUP(G383,女子登録②!$P$2:$V$101,6,FALSE),"0")</f>
        <v>0</v>
      </c>
      <c r="O383" s="134"/>
      <c r="P383" s="67" t="s">
        <v>213</v>
      </c>
      <c r="Q383" s="134"/>
      <c r="R383" s="65" t="str">
        <f>IFERROR(VLOOKUP(A383,出場種目!$C$3:$D$66,2,FALSE),"0")</f>
        <v>0</v>
      </c>
      <c r="S383" s="65">
        <f>入力シート③!L81</f>
        <v>0</v>
      </c>
      <c r="T383" s="67">
        <v>0</v>
      </c>
      <c r="U383" s="67">
        <v>2</v>
      </c>
      <c r="V383" s="65">
        <f>入力シート③!$B$1</f>
        <v>0</v>
      </c>
    </row>
    <row r="384" spans="1:22">
      <c r="A384" s="65">
        <f>入力シート③!K82</f>
        <v>0</v>
      </c>
      <c r="B384" s="65" t="str">
        <f t="shared" si="18"/>
        <v>0</v>
      </c>
      <c r="C384" s="65" t="str">
        <f>IFERROR(VLOOKUP(入力シート③!$B$1,所属!$B$2:$C$56,2,FALSE),"0")</f>
        <v>0</v>
      </c>
      <c r="D384" s="134"/>
      <c r="E384" s="134"/>
      <c r="F384" s="65" t="str">
        <f>入力シート③!$G82</f>
        <v/>
      </c>
      <c r="G384" s="65">
        <f>入力シート③!H82</f>
        <v>0</v>
      </c>
      <c r="H384" s="66" t="str">
        <f>IFERROR(VLOOKUP(G384,女子登録②!$P$2:$V$101,4,FALSE),"0")</f>
        <v>0</v>
      </c>
      <c r="I384" s="65">
        <f t="shared" si="19"/>
        <v>0</v>
      </c>
      <c r="J384" s="66" t="str">
        <f>IFERROR(VLOOKUP(I384,女子登録②!$P$2:$V$101,5,FALSE),"0")</f>
        <v>0</v>
      </c>
      <c r="K384" s="66" t="str">
        <f>IFERROR(VLOOKUP(G384,女子登録②!$P$2:$V$101,7,FALSE),"0")</f>
        <v>0</v>
      </c>
      <c r="L384" s="65">
        <v>2</v>
      </c>
      <c r="M384" s="65" t="str">
        <f>IFERROR(VLOOKUP(G384,女子登録②!$P$2:$V$101,3,FALSE),"0")</f>
        <v>0</v>
      </c>
      <c r="N384" s="65" t="str">
        <f>IFERROR(VLOOKUP(G384,女子登録②!$P$2:$V$101,6,FALSE),"0")</f>
        <v>0</v>
      </c>
      <c r="O384" s="134"/>
      <c r="P384" s="67" t="s">
        <v>213</v>
      </c>
      <c r="Q384" s="134"/>
      <c r="R384" s="65" t="str">
        <f>IFERROR(VLOOKUP(A384,出場種目!$C$3:$D$66,2,FALSE),"0")</f>
        <v>0</v>
      </c>
      <c r="S384" s="65">
        <f>入力シート③!L82</f>
        <v>0</v>
      </c>
      <c r="T384" s="67">
        <v>0</v>
      </c>
      <c r="U384" s="67">
        <v>2</v>
      </c>
      <c r="V384" s="65">
        <f>入力シート③!$B$1</f>
        <v>0</v>
      </c>
    </row>
    <row r="385" spans="1:22">
      <c r="A385" s="65">
        <f>入力シート③!K83</f>
        <v>0</v>
      </c>
      <c r="B385" s="65" t="str">
        <f t="shared" si="18"/>
        <v>0</v>
      </c>
      <c r="C385" s="65" t="str">
        <f>IFERROR(VLOOKUP(入力シート③!$B$1,所属!$B$2:$C$56,2,FALSE),"0")</f>
        <v>0</v>
      </c>
      <c r="D385" s="134"/>
      <c r="E385" s="134"/>
      <c r="F385" s="65" t="str">
        <f>入力シート③!$G83</f>
        <v/>
      </c>
      <c r="G385" s="65">
        <f>入力シート③!H83</f>
        <v>0</v>
      </c>
      <c r="H385" s="66" t="str">
        <f>IFERROR(VLOOKUP(G385,女子登録②!$P$2:$V$101,4,FALSE),"0")</f>
        <v>0</v>
      </c>
      <c r="I385" s="65">
        <f t="shared" si="19"/>
        <v>0</v>
      </c>
      <c r="J385" s="66" t="str">
        <f>IFERROR(VLOOKUP(I385,女子登録②!$P$2:$V$101,5,FALSE),"0")</f>
        <v>0</v>
      </c>
      <c r="K385" s="66" t="str">
        <f>IFERROR(VLOOKUP(G385,女子登録②!$P$2:$V$101,7,FALSE),"0")</f>
        <v>0</v>
      </c>
      <c r="L385" s="65">
        <v>2</v>
      </c>
      <c r="M385" s="65" t="str">
        <f>IFERROR(VLOOKUP(G385,女子登録②!$P$2:$V$101,3,FALSE),"0")</f>
        <v>0</v>
      </c>
      <c r="N385" s="65" t="str">
        <f>IFERROR(VLOOKUP(G385,女子登録②!$P$2:$V$101,6,FALSE),"0")</f>
        <v>0</v>
      </c>
      <c r="O385" s="134"/>
      <c r="P385" s="67" t="s">
        <v>213</v>
      </c>
      <c r="Q385" s="134"/>
      <c r="R385" s="65" t="str">
        <f>IFERROR(VLOOKUP(A385,出場種目!$C$3:$D$66,2,FALSE),"0")</f>
        <v>0</v>
      </c>
      <c r="S385" s="65">
        <f>入力シート③!L83</f>
        <v>0</v>
      </c>
      <c r="T385" s="67">
        <v>0</v>
      </c>
      <c r="U385" s="67">
        <v>2</v>
      </c>
      <c r="V385" s="65">
        <f>入力シート③!$B$1</f>
        <v>0</v>
      </c>
    </row>
    <row r="386" spans="1:22">
      <c r="A386" s="65">
        <f>入力シート③!K84</f>
        <v>0</v>
      </c>
      <c r="B386" s="65" t="str">
        <f t="shared" si="18"/>
        <v>0</v>
      </c>
      <c r="C386" s="65" t="str">
        <f>IFERROR(VLOOKUP(入力シート③!$B$1,所属!$B$2:$C$56,2,FALSE),"0")</f>
        <v>0</v>
      </c>
      <c r="D386" s="134"/>
      <c r="E386" s="134"/>
      <c r="F386" s="65" t="str">
        <f>入力シート③!$G84</f>
        <v/>
      </c>
      <c r="G386" s="65">
        <f>入力シート③!H84</f>
        <v>0</v>
      </c>
      <c r="H386" s="66" t="str">
        <f>IFERROR(VLOOKUP(G386,女子登録②!$P$2:$V$101,4,FALSE),"0")</f>
        <v>0</v>
      </c>
      <c r="I386" s="65">
        <f t="shared" si="19"/>
        <v>0</v>
      </c>
      <c r="J386" s="66" t="str">
        <f>IFERROR(VLOOKUP(I386,女子登録②!$P$2:$V$101,5,FALSE),"0")</f>
        <v>0</v>
      </c>
      <c r="K386" s="66" t="str">
        <f>IFERROR(VLOOKUP(G386,女子登録②!$P$2:$V$101,7,FALSE),"0")</f>
        <v>0</v>
      </c>
      <c r="L386" s="65">
        <v>2</v>
      </c>
      <c r="M386" s="65" t="str">
        <f>IFERROR(VLOOKUP(G386,女子登録②!$P$2:$V$101,3,FALSE),"0")</f>
        <v>0</v>
      </c>
      <c r="N386" s="65" t="str">
        <f>IFERROR(VLOOKUP(G386,女子登録②!$P$2:$V$101,6,FALSE),"0")</f>
        <v>0</v>
      </c>
      <c r="O386" s="134"/>
      <c r="P386" s="67" t="s">
        <v>213</v>
      </c>
      <c r="Q386" s="134"/>
      <c r="R386" s="65" t="str">
        <f>IFERROR(VLOOKUP(A386,出場種目!$C$3:$D$66,2,FALSE),"0")</f>
        <v>0</v>
      </c>
      <c r="S386" s="65">
        <f>入力シート③!L84</f>
        <v>0</v>
      </c>
      <c r="T386" s="67">
        <v>0</v>
      </c>
      <c r="U386" s="67">
        <v>2</v>
      </c>
      <c r="V386" s="65">
        <f>入力シート③!$B$1</f>
        <v>0</v>
      </c>
    </row>
    <row r="387" spans="1:22">
      <c r="A387" s="65">
        <f>入力シート③!K85</f>
        <v>0</v>
      </c>
      <c r="B387" s="65" t="str">
        <f t="shared" si="18"/>
        <v>0</v>
      </c>
      <c r="C387" s="65" t="str">
        <f>IFERROR(VLOOKUP(入力シート③!$B$1,所属!$B$2:$C$56,2,FALSE),"0")</f>
        <v>0</v>
      </c>
      <c r="D387" s="134"/>
      <c r="E387" s="134"/>
      <c r="F387" s="65" t="str">
        <f>入力シート③!$G85</f>
        <v/>
      </c>
      <c r="G387" s="65">
        <f>入力シート③!H85</f>
        <v>0</v>
      </c>
      <c r="H387" s="66" t="str">
        <f>IFERROR(VLOOKUP(G387,女子登録②!$P$2:$V$101,4,FALSE),"0")</f>
        <v>0</v>
      </c>
      <c r="I387" s="65">
        <f t="shared" si="19"/>
        <v>0</v>
      </c>
      <c r="J387" s="66" t="str">
        <f>IFERROR(VLOOKUP(I387,女子登録②!$P$2:$V$101,5,FALSE),"0")</f>
        <v>0</v>
      </c>
      <c r="K387" s="66" t="str">
        <f>IFERROR(VLOOKUP(G387,女子登録②!$P$2:$V$101,7,FALSE),"0")</f>
        <v>0</v>
      </c>
      <c r="L387" s="65">
        <v>2</v>
      </c>
      <c r="M387" s="65" t="str">
        <f>IFERROR(VLOOKUP(G387,女子登録②!$P$2:$V$101,3,FALSE),"0")</f>
        <v>0</v>
      </c>
      <c r="N387" s="65" t="str">
        <f>IFERROR(VLOOKUP(G387,女子登録②!$P$2:$V$101,6,FALSE),"0")</f>
        <v>0</v>
      </c>
      <c r="O387" s="134"/>
      <c r="P387" s="67" t="s">
        <v>213</v>
      </c>
      <c r="Q387" s="134"/>
      <c r="R387" s="65" t="str">
        <f>IFERROR(VLOOKUP(A387,出場種目!$C$3:$D$66,2,FALSE),"0")</f>
        <v>0</v>
      </c>
      <c r="S387" s="65">
        <f>入力シート③!L85</f>
        <v>0</v>
      </c>
      <c r="T387" s="67">
        <v>0</v>
      </c>
      <c r="U387" s="67">
        <v>2</v>
      </c>
      <c r="V387" s="65">
        <f>入力シート③!$B$1</f>
        <v>0</v>
      </c>
    </row>
    <row r="388" spans="1:22">
      <c r="A388" s="65">
        <f>入力シート③!K86</f>
        <v>0</v>
      </c>
      <c r="B388" s="65" t="str">
        <f t="shared" si="18"/>
        <v>0</v>
      </c>
      <c r="C388" s="65" t="str">
        <f>IFERROR(VLOOKUP(入力シート③!$B$1,所属!$B$2:$C$56,2,FALSE),"0")</f>
        <v>0</v>
      </c>
      <c r="D388" s="134"/>
      <c r="E388" s="134"/>
      <c r="F388" s="65" t="str">
        <f>入力シート③!$G86</f>
        <v/>
      </c>
      <c r="G388" s="65">
        <f>入力シート③!H86</f>
        <v>0</v>
      </c>
      <c r="H388" s="66" t="str">
        <f>IFERROR(VLOOKUP(G388,女子登録②!$P$2:$V$101,4,FALSE),"0")</f>
        <v>0</v>
      </c>
      <c r="I388" s="65">
        <f t="shared" si="19"/>
        <v>0</v>
      </c>
      <c r="J388" s="66" t="str">
        <f>IFERROR(VLOOKUP(I388,女子登録②!$P$2:$V$101,5,FALSE),"0")</f>
        <v>0</v>
      </c>
      <c r="K388" s="66" t="str">
        <f>IFERROR(VLOOKUP(G388,女子登録②!$P$2:$V$101,7,FALSE),"0")</f>
        <v>0</v>
      </c>
      <c r="L388" s="65">
        <v>2</v>
      </c>
      <c r="M388" s="65" t="str">
        <f>IFERROR(VLOOKUP(G388,女子登録②!$P$2:$V$101,3,FALSE),"0")</f>
        <v>0</v>
      </c>
      <c r="N388" s="65" t="str">
        <f>IFERROR(VLOOKUP(G388,女子登録②!$P$2:$V$101,6,FALSE),"0")</f>
        <v>0</v>
      </c>
      <c r="O388" s="134"/>
      <c r="P388" s="67" t="s">
        <v>213</v>
      </c>
      <c r="Q388" s="134"/>
      <c r="R388" s="65" t="str">
        <f>IFERROR(VLOOKUP(A388,出場種目!$C$3:$D$66,2,FALSE),"0")</f>
        <v>0</v>
      </c>
      <c r="S388" s="65">
        <f>入力シート③!L86</f>
        <v>0</v>
      </c>
      <c r="T388" s="67">
        <v>0</v>
      </c>
      <c r="U388" s="67">
        <v>2</v>
      </c>
      <c r="V388" s="65">
        <f>入力シート③!$B$1</f>
        <v>0</v>
      </c>
    </row>
    <row r="389" spans="1:22">
      <c r="A389" s="65">
        <f>入力シート③!K87</f>
        <v>0</v>
      </c>
      <c r="B389" s="65" t="str">
        <f t="shared" si="18"/>
        <v>0</v>
      </c>
      <c r="C389" s="65" t="str">
        <f>IFERROR(VLOOKUP(入力シート③!$B$1,所属!$B$2:$C$56,2,FALSE),"0")</f>
        <v>0</v>
      </c>
      <c r="D389" s="134"/>
      <c r="E389" s="134"/>
      <c r="F389" s="65" t="str">
        <f>入力シート③!$G87</f>
        <v/>
      </c>
      <c r="G389" s="65">
        <f>入力シート③!H87</f>
        <v>0</v>
      </c>
      <c r="H389" s="66" t="str">
        <f>IFERROR(VLOOKUP(G389,女子登録②!$P$2:$V$101,4,FALSE),"0")</f>
        <v>0</v>
      </c>
      <c r="I389" s="65">
        <f t="shared" si="19"/>
        <v>0</v>
      </c>
      <c r="J389" s="66" t="str">
        <f>IFERROR(VLOOKUP(I389,女子登録②!$P$2:$V$101,5,FALSE),"0")</f>
        <v>0</v>
      </c>
      <c r="K389" s="66" t="str">
        <f>IFERROR(VLOOKUP(G389,女子登録②!$P$2:$V$101,7,FALSE),"0")</f>
        <v>0</v>
      </c>
      <c r="L389" s="65">
        <v>2</v>
      </c>
      <c r="M389" s="65" t="str">
        <f>IFERROR(VLOOKUP(G389,女子登録②!$P$2:$V$101,3,FALSE),"0")</f>
        <v>0</v>
      </c>
      <c r="N389" s="65" t="str">
        <f>IFERROR(VLOOKUP(G389,女子登録②!$P$2:$V$101,6,FALSE),"0")</f>
        <v>0</v>
      </c>
      <c r="O389" s="134"/>
      <c r="P389" s="67" t="s">
        <v>213</v>
      </c>
      <c r="Q389" s="134"/>
      <c r="R389" s="65" t="str">
        <f>IFERROR(VLOOKUP(A389,出場種目!$C$3:$D$66,2,FALSE),"0")</f>
        <v>0</v>
      </c>
      <c r="S389" s="65">
        <f>入力シート③!L87</f>
        <v>0</v>
      </c>
      <c r="T389" s="67">
        <v>0</v>
      </c>
      <c r="U389" s="67">
        <v>2</v>
      </c>
      <c r="V389" s="65">
        <f>入力シート③!$B$1</f>
        <v>0</v>
      </c>
    </row>
    <row r="390" spans="1:22">
      <c r="A390" s="65">
        <f>入力シート③!K88</f>
        <v>0</v>
      </c>
      <c r="B390" s="65" t="str">
        <f t="shared" si="18"/>
        <v>0</v>
      </c>
      <c r="C390" s="65" t="str">
        <f>IFERROR(VLOOKUP(入力シート③!$B$1,所属!$B$2:$C$56,2,FALSE),"0")</f>
        <v>0</v>
      </c>
      <c r="D390" s="134"/>
      <c r="E390" s="134"/>
      <c r="F390" s="65" t="str">
        <f>入力シート③!$G88</f>
        <v/>
      </c>
      <c r="G390" s="65">
        <f>入力シート③!H88</f>
        <v>0</v>
      </c>
      <c r="H390" s="66" t="str">
        <f>IFERROR(VLOOKUP(G390,女子登録②!$P$2:$V$101,4,FALSE),"0")</f>
        <v>0</v>
      </c>
      <c r="I390" s="65">
        <f t="shared" si="19"/>
        <v>0</v>
      </c>
      <c r="J390" s="66" t="str">
        <f>IFERROR(VLOOKUP(I390,女子登録②!$P$2:$V$101,5,FALSE),"0")</f>
        <v>0</v>
      </c>
      <c r="K390" s="66" t="str">
        <f>IFERROR(VLOOKUP(G390,女子登録②!$P$2:$V$101,7,FALSE),"0")</f>
        <v>0</v>
      </c>
      <c r="L390" s="65">
        <v>2</v>
      </c>
      <c r="M390" s="65" t="str">
        <f>IFERROR(VLOOKUP(G390,女子登録②!$P$2:$V$101,3,FALSE),"0")</f>
        <v>0</v>
      </c>
      <c r="N390" s="65" t="str">
        <f>IFERROR(VLOOKUP(G390,女子登録②!$P$2:$V$101,6,FALSE),"0")</f>
        <v>0</v>
      </c>
      <c r="O390" s="134"/>
      <c r="P390" s="67" t="s">
        <v>213</v>
      </c>
      <c r="Q390" s="134"/>
      <c r="R390" s="65" t="str">
        <f>IFERROR(VLOOKUP(A390,出場種目!$C$3:$D$66,2,FALSE),"0")</f>
        <v>0</v>
      </c>
      <c r="S390" s="65">
        <f>入力シート③!L88</f>
        <v>0</v>
      </c>
      <c r="T390" s="67">
        <v>0</v>
      </c>
      <c r="U390" s="67">
        <v>2</v>
      </c>
      <c r="V390" s="65">
        <f>入力シート③!$B$1</f>
        <v>0</v>
      </c>
    </row>
    <row r="391" spans="1:22">
      <c r="A391" s="65">
        <f>入力シート③!K89</f>
        <v>0</v>
      </c>
      <c r="B391" s="65" t="str">
        <f t="shared" si="18"/>
        <v>0</v>
      </c>
      <c r="C391" s="65" t="str">
        <f>IFERROR(VLOOKUP(入力シート③!$B$1,所属!$B$2:$C$56,2,FALSE),"0")</f>
        <v>0</v>
      </c>
      <c r="D391" s="134"/>
      <c r="E391" s="134"/>
      <c r="F391" s="65" t="str">
        <f>入力シート③!$G89</f>
        <v/>
      </c>
      <c r="G391" s="65">
        <f>入力シート③!H89</f>
        <v>0</v>
      </c>
      <c r="H391" s="66" t="str">
        <f>IFERROR(VLOOKUP(G391,女子登録②!$P$2:$V$101,4,FALSE),"0")</f>
        <v>0</v>
      </c>
      <c r="I391" s="65">
        <f t="shared" si="19"/>
        <v>0</v>
      </c>
      <c r="J391" s="66" t="str">
        <f>IFERROR(VLOOKUP(I391,女子登録②!$P$2:$V$101,5,FALSE),"0")</f>
        <v>0</v>
      </c>
      <c r="K391" s="66" t="str">
        <f>IFERROR(VLOOKUP(G391,女子登録②!$P$2:$V$101,7,FALSE),"0")</f>
        <v>0</v>
      </c>
      <c r="L391" s="65">
        <v>2</v>
      </c>
      <c r="M391" s="65" t="str">
        <f>IFERROR(VLOOKUP(G391,女子登録②!$P$2:$V$101,3,FALSE),"0")</f>
        <v>0</v>
      </c>
      <c r="N391" s="65" t="str">
        <f>IFERROR(VLOOKUP(G391,女子登録②!$P$2:$V$101,6,FALSE),"0")</f>
        <v>0</v>
      </c>
      <c r="O391" s="134"/>
      <c r="P391" s="67" t="s">
        <v>213</v>
      </c>
      <c r="Q391" s="134"/>
      <c r="R391" s="65" t="str">
        <f>IFERROR(VLOOKUP(A391,出場種目!$C$3:$D$66,2,FALSE),"0")</f>
        <v>0</v>
      </c>
      <c r="S391" s="65">
        <f>入力シート③!L89</f>
        <v>0</v>
      </c>
      <c r="T391" s="67">
        <v>0</v>
      </c>
      <c r="U391" s="67">
        <v>2</v>
      </c>
      <c r="V391" s="65">
        <f>入力シート③!$B$1</f>
        <v>0</v>
      </c>
    </row>
    <row r="392" spans="1:22">
      <c r="A392" s="65">
        <f>入力シート③!K90</f>
        <v>0</v>
      </c>
      <c r="B392" s="65" t="str">
        <f t="shared" si="18"/>
        <v>0</v>
      </c>
      <c r="C392" s="65" t="str">
        <f>IFERROR(VLOOKUP(入力シート③!$B$1,所属!$B$2:$C$56,2,FALSE),"0")</f>
        <v>0</v>
      </c>
      <c r="D392" s="134"/>
      <c r="E392" s="134"/>
      <c r="F392" s="65" t="str">
        <f>入力シート③!$G90</f>
        <v/>
      </c>
      <c r="G392" s="65">
        <f>入力シート③!H90</f>
        <v>0</v>
      </c>
      <c r="H392" s="66" t="str">
        <f>IFERROR(VLOOKUP(G392,女子登録②!$P$2:$V$101,4,FALSE),"0")</f>
        <v>0</v>
      </c>
      <c r="I392" s="65">
        <f t="shared" si="19"/>
        <v>0</v>
      </c>
      <c r="J392" s="66" t="str">
        <f>IFERROR(VLOOKUP(I392,女子登録②!$P$2:$V$101,5,FALSE),"0")</f>
        <v>0</v>
      </c>
      <c r="K392" s="66" t="str">
        <f>IFERROR(VLOOKUP(G392,女子登録②!$P$2:$V$101,7,FALSE),"0")</f>
        <v>0</v>
      </c>
      <c r="L392" s="65">
        <v>2</v>
      </c>
      <c r="M392" s="65" t="str">
        <f>IFERROR(VLOOKUP(G392,女子登録②!$P$2:$V$101,3,FALSE),"0")</f>
        <v>0</v>
      </c>
      <c r="N392" s="65" t="str">
        <f>IFERROR(VLOOKUP(G392,女子登録②!$P$2:$V$101,6,FALSE),"0")</f>
        <v>0</v>
      </c>
      <c r="O392" s="134"/>
      <c r="P392" s="67" t="s">
        <v>213</v>
      </c>
      <c r="Q392" s="134"/>
      <c r="R392" s="65" t="str">
        <f>IFERROR(VLOOKUP(A392,出場種目!$C$3:$D$66,2,FALSE),"0")</f>
        <v>0</v>
      </c>
      <c r="S392" s="65">
        <f>入力シート③!L90</f>
        <v>0</v>
      </c>
      <c r="T392" s="67">
        <v>0</v>
      </c>
      <c r="U392" s="67">
        <v>2</v>
      </c>
      <c r="V392" s="65">
        <f>入力シート③!$B$1</f>
        <v>0</v>
      </c>
    </row>
    <row r="393" spans="1:22">
      <c r="A393" s="65">
        <f>入力シート③!K91</f>
        <v>0</v>
      </c>
      <c r="B393" s="65" t="str">
        <f t="shared" si="18"/>
        <v>0</v>
      </c>
      <c r="C393" s="65" t="str">
        <f>IFERROR(VLOOKUP(入力シート③!$B$1,所属!$B$2:$C$56,2,FALSE),"0")</f>
        <v>0</v>
      </c>
      <c r="D393" s="134"/>
      <c r="E393" s="134"/>
      <c r="F393" s="65" t="str">
        <f>入力シート③!$G91</f>
        <v/>
      </c>
      <c r="G393" s="65">
        <f>入力シート③!H91</f>
        <v>0</v>
      </c>
      <c r="H393" s="66" t="str">
        <f>IFERROR(VLOOKUP(G393,女子登録②!$P$2:$V$101,4,FALSE),"0")</f>
        <v>0</v>
      </c>
      <c r="I393" s="65">
        <f t="shared" si="19"/>
        <v>0</v>
      </c>
      <c r="J393" s="66" t="str">
        <f>IFERROR(VLOOKUP(I393,女子登録②!$P$2:$V$101,5,FALSE),"0")</f>
        <v>0</v>
      </c>
      <c r="K393" s="66" t="str">
        <f>IFERROR(VLOOKUP(G393,女子登録②!$P$2:$V$101,7,FALSE),"0")</f>
        <v>0</v>
      </c>
      <c r="L393" s="65">
        <v>2</v>
      </c>
      <c r="M393" s="65" t="str">
        <f>IFERROR(VLOOKUP(G393,女子登録②!$P$2:$V$101,3,FALSE),"0")</f>
        <v>0</v>
      </c>
      <c r="N393" s="65" t="str">
        <f>IFERROR(VLOOKUP(G393,女子登録②!$P$2:$V$101,6,FALSE),"0")</f>
        <v>0</v>
      </c>
      <c r="O393" s="134"/>
      <c r="P393" s="67" t="s">
        <v>213</v>
      </c>
      <c r="Q393" s="134"/>
      <c r="R393" s="65" t="str">
        <f>IFERROR(VLOOKUP(A393,出場種目!$C$3:$D$66,2,FALSE),"0")</f>
        <v>0</v>
      </c>
      <c r="S393" s="65">
        <f>入力シート③!L91</f>
        <v>0</v>
      </c>
      <c r="T393" s="67">
        <v>0</v>
      </c>
      <c r="U393" s="67">
        <v>2</v>
      </c>
      <c r="V393" s="65">
        <f>入力シート③!$B$1</f>
        <v>0</v>
      </c>
    </row>
    <row r="394" spans="1:22">
      <c r="A394" s="65">
        <f>入力シート③!K92</f>
        <v>0</v>
      </c>
      <c r="B394" s="65" t="str">
        <f t="shared" si="18"/>
        <v>0</v>
      </c>
      <c r="C394" s="65" t="str">
        <f>IFERROR(VLOOKUP(入力シート③!$B$1,所属!$B$2:$C$56,2,FALSE),"0")</f>
        <v>0</v>
      </c>
      <c r="D394" s="134"/>
      <c r="E394" s="134"/>
      <c r="F394" s="65" t="str">
        <f>入力シート③!$G92</f>
        <v/>
      </c>
      <c r="G394" s="65">
        <f>入力シート③!H92</f>
        <v>0</v>
      </c>
      <c r="H394" s="66" t="str">
        <f>IFERROR(VLOOKUP(G394,女子登録②!$P$2:$V$101,4,FALSE),"0")</f>
        <v>0</v>
      </c>
      <c r="I394" s="65">
        <f t="shared" si="19"/>
        <v>0</v>
      </c>
      <c r="J394" s="66" t="str">
        <f>IFERROR(VLOOKUP(I394,女子登録②!$P$2:$V$101,5,FALSE),"0")</f>
        <v>0</v>
      </c>
      <c r="K394" s="66" t="str">
        <f>IFERROR(VLOOKUP(G394,女子登録②!$P$2:$V$101,7,FALSE),"0")</f>
        <v>0</v>
      </c>
      <c r="L394" s="65">
        <v>2</v>
      </c>
      <c r="M394" s="65" t="str">
        <f>IFERROR(VLOOKUP(G394,女子登録②!$P$2:$V$101,3,FALSE),"0")</f>
        <v>0</v>
      </c>
      <c r="N394" s="65" t="str">
        <f>IFERROR(VLOOKUP(G394,女子登録②!$P$2:$V$101,6,FALSE),"0")</f>
        <v>0</v>
      </c>
      <c r="O394" s="134"/>
      <c r="P394" s="67" t="s">
        <v>213</v>
      </c>
      <c r="Q394" s="134"/>
      <c r="R394" s="65" t="str">
        <f>IFERROR(VLOOKUP(A394,出場種目!$C$3:$D$66,2,FALSE),"0")</f>
        <v>0</v>
      </c>
      <c r="S394" s="65">
        <f>入力シート③!L92</f>
        <v>0</v>
      </c>
      <c r="T394" s="67">
        <v>0</v>
      </c>
      <c r="U394" s="67">
        <v>2</v>
      </c>
      <c r="V394" s="65">
        <f>入力シート③!$B$1</f>
        <v>0</v>
      </c>
    </row>
    <row r="395" spans="1:22">
      <c r="A395" s="65">
        <f>入力シート③!K93</f>
        <v>0</v>
      </c>
      <c r="B395" s="65" t="str">
        <f t="shared" si="18"/>
        <v>0</v>
      </c>
      <c r="C395" s="65" t="str">
        <f>IFERROR(VLOOKUP(入力シート③!$B$1,所属!$B$2:$C$56,2,FALSE),"0")</f>
        <v>0</v>
      </c>
      <c r="D395" s="134"/>
      <c r="E395" s="134"/>
      <c r="F395" s="65" t="str">
        <f>入力シート③!$G93</f>
        <v/>
      </c>
      <c r="G395" s="65">
        <f>入力シート③!H93</f>
        <v>0</v>
      </c>
      <c r="H395" s="66" t="str">
        <f>IFERROR(VLOOKUP(G395,女子登録②!$P$2:$V$101,4,FALSE),"0")</f>
        <v>0</v>
      </c>
      <c r="I395" s="65">
        <f t="shared" si="19"/>
        <v>0</v>
      </c>
      <c r="J395" s="66" t="str">
        <f>IFERROR(VLOOKUP(I395,女子登録②!$P$2:$V$101,5,FALSE),"0")</f>
        <v>0</v>
      </c>
      <c r="K395" s="66" t="str">
        <f>IFERROR(VLOOKUP(G395,女子登録②!$P$2:$V$101,7,FALSE),"0")</f>
        <v>0</v>
      </c>
      <c r="L395" s="65">
        <v>2</v>
      </c>
      <c r="M395" s="65" t="str">
        <f>IFERROR(VLOOKUP(G395,女子登録②!$P$2:$V$101,3,FALSE),"0")</f>
        <v>0</v>
      </c>
      <c r="N395" s="65" t="str">
        <f>IFERROR(VLOOKUP(G395,女子登録②!$P$2:$V$101,6,FALSE),"0")</f>
        <v>0</v>
      </c>
      <c r="O395" s="134"/>
      <c r="P395" s="67" t="s">
        <v>213</v>
      </c>
      <c r="Q395" s="134"/>
      <c r="R395" s="65" t="str">
        <f>IFERROR(VLOOKUP(A395,出場種目!$C$3:$D$66,2,FALSE),"0")</f>
        <v>0</v>
      </c>
      <c r="S395" s="65">
        <f>入力シート③!L93</f>
        <v>0</v>
      </c>
      <c r="T395" s="67">
        <v>0</v>
      </c>
      <c r="U395" s="67">
        <v>2</v>
      </c>
      <c r="V395" s="65">
        <f>入力シート③!$B$1</f>
        <v>0</v>
      </c>
    </row>
    <row r="396" spans="1:22">
      <c r="A396" s="65">
        <f>入力シート③!K94</f>
        <v>0</v>
      </c>
      <c r="B396" s="65" t="str">
        <f t="shared" si="18"/>
        <v>0</v>
      </c>
      <c r="C396" s="65" t="str">
        <f>IFERROR(VLOOKUP(入力シート③!$B$1,所属!$B$2:$C$56,2,FALSE),"0")</f>
        <v>0</v>
      </c>
      <c r="D396" s="134"/>
      <c r="E396" s="134"/>
      <c r="F396" s="65" t="str">
        <f>入力シート③!$G94</f>
        <v/>
      </c>
      <c r="G396" s="65">
        <f>入力シート③!H94</f>
        <v>0</v>
      </c>
      <c r="H396" s="66" t="str">
        <f>IFERROR(VLOOKUP(G396,女子登録②!$P$2:$V$101,4,FALSE),"0")</f>
        <v>0</v>
      </c>
      <c r="I396" s="65">
        <f t="shared" si="19"/>
        <v>0</v>
      </c>
      <c r="J396" s="66" t="str">
        <f>IFERROR(VLOOKUP(I396,女子登録②!$P$2:$V$101,5,FALSE),"0")</f>
        <v>0</v>
      </c>
      <c r="K396" s="66" t="str">
        <f>IFERROR(VLOOKUP(G396,女子登録②!$P$2:$V$101,7,FALSE),"0")</f>
        <v>0</v>
      </c>
      <c r="L396" s="65">
        <v>2</v>
      </c>
      <c r="M396" s="65" t="str">
        <f>IFERROR(VLOOKUP(G396,女子登録②!$P$2:$V$101,3,FALSE),"0")</f>
        <v>0</v>
      </c>
      <c r="N396" s="65" t="str">
        <f>IFERROR(VLOOKUP(G396,女子登録②!$P$2:$V$101,6,FALSE),"0")</f>
        <v>0</v>
      </c>
      <c r="O396" s="134"/>
      <c r="P396" s="67" t="s">
        <v>213</v>
      </c>
      <c r="Q396" s="134"/>
      <c r="R396" s="65" t="str">
        <f>IFERROR(VLOOKUP(A396,出場種目!$C$3:$D$66,2,FALSE),"0")</f>
        <v>0</v>
      </c>
      <c r="S396" s="65">
        <f>入力シート③!L94</f>
        <v>0</v>
      </c>
      <c r="T396" s="67">
        <v>0</v>
      </c>
      <c r="U396" s="67">
        <v>2</v>
      </c>
      <c r="V396" s="65">
        <f>入力シート③!$B$1</f>
        <v>0</v>
      </c>
    </row>
    <row r="397" spans="1:22">
      <c r="A397" s="65">
        <f>入力シート③!K95</f>
        <v>0</v>
      </c>
      <c r="B397" s="65" t="str">
        <f t="shared" si="18"/>
        <v>0</v>
      </c>
      <c r="C397" s="65" t="str">
        <f>IFERROR(VLOOKUP(入力シート③!$B$1,所属!$B$2:$C$56,2,FALSE),"0")</f>
        <v>0</v>
      </c>
      <c r="D397" s="134"/>
      <c r="E397" s="134"/>
      <c r="F397" s="65" t="str">
        <f>入力シート③!$G95</f>
        <v/>
      </c>
      <c r="G397" s="65">
        <f>入力シート③!H95</f>
        <v>0</v>
      </c>
      <c r="H397" s="66" t="str">
        <f>IFERROR(VLOOKUP(G397,女子登録②!$P$2:$V$101,4,FALSE),"0")</f>
        <v>0</v>
      </c>
      <c r="I397" s="65">
        <f t="shared" si="19"/>
        <v>0</v>
      </c>
      <c r="J397" s="66" t="str">
        <f>IFERROR(VLOOKUP(I397,女子登録②!$P$2:$V$101,5,FALSE),"0")</f>
        <v>0</v>
      </c>
      <c r="K397" s="66" t="str">
        <f>IFERROR(VLOOKUP(G397,女子登録②!$P$2:$V$101,7,FALSE),"0")</f>
        <v>0</v>
      </c>
      <c r="L397" s="65">
        <v>2</v>
      </c>
      <c r="M397" s="65" t="str">
        <f>IFERROR(VLOOKUP(G397,女子登録②!$P$2:$V$101,3,FALSE),"0")</f>
        <v>0</v>
      </c>
      <c r="N397" s="65" t="str">
        <f>IFERROR(VLOOKUP(G397,女子登録②!$P$2:$V$101,6,FALSE),"0")</f>
        <v>0</v>
      </c>
      <c r="O397" s="134"/>
      <c r="P397" s="67" t="s">
        <v>213</v>
      </c>
      <c r="Q397" s="134"/>
      <c r="R397" s="65" t="str">
        <f>IFERROR(VLOOKUP(A397,出場種目!$C$3:$D$66,2,FALSE),"0")</f>
        <v>0</v>
      </c>
      <c r="S397" s="65">
        <f>入力シート③!L95</f>
        <v>0</v>
      </c>
      <c r="T397" s="67">
        <v>0</v>
      </c>
      <c r="U397" s="67">
        <v>2</v>
      </c>
      <c r="V397" s="65">
        <f>入力シート③!$B$1</f>
        <v>0</v>
      </c>
    </row>
    <row r="398" spans="1:22">
      <c r="A398" s="65">
        <f>入力シート③!K96</f>
        <v>0</v>
      </c>
      <c r="B398" s="65" t="str">
        <f t="shared" si="18"/>
        <v>0</v>
      </c>
      <c r="C398" s="65" t="str">
        <f>IFERROR(VLOOKUP(入力シート③!$B$1,所属!$B$2:$C$56,2,FALSE),"0")</f>
        <v>0</v>
      </c>
      <c r="D398" s="134"/>
      <c r="E398" s="134"/>
      <c r="F398" s="65" t="str">
        <f>入力シート③!$G96</f>
        <v/>
      </c>
      <c r="G398" s="65">
        <f>入力シート③!H96</f>
        <v>0</v>
      </c>
      <c r="H398" s="66" t="str">
        <f>IFERROR(VLOOKUP(G398,女子登録②!$P$2:$V$101,4,FALSE),"0")</f>
        <v>0</v>
      </c>
      <c r="I398" s="65">
        <f t="shared" si="19"/>
        <v>0</v>
      </c>
      <c r="J398" s="66" t="str">
        <f>IFERROR(VLOOKUP(I398,女子登録②!$P$2:$V$101,5,FALSE),"0")</f>
        <v>0</v>
      </c>
      <c r="K398" s="66" t="str">
        <f>IFERROR(VLOOKUP(G398,女子登録②!$P$2:$V$101,7,FALSE),"0")</f>
        <v>0</v>
      </c>
      <c r="L398" s="65">
        <v>2</v>
      </c>
      <c r="M398" s="65" t="str">
        <f>IFERROR(VLOOKUP(G398,女子登録②!$P$2:$V$101,3,FALSE),"0")</f>
        <v>0</v>
      </c>
      <c r="N398" s="65" t="str">
        <f>IFERROR(VLOOKUP(G398,女子登録②!$P$2:$V$101,6,FALSE),"0")</f>
        <v>0</v>
      </c>
      <c r="O398" s="134"/>
      <c r="P398" s="67" t="s">
        <v>213</v>
      </c>
      <c r="Q398" s="134"/>
      <c r="R398" s="65" t="str">
        <f>IFERROR(VLOOKUP(A398,出場種目!$C$3:$D$66,2,FALSE),"0")</f>
        <v>0</v>
      </c>
      <c r="S398" s="65">
        <f>入力シート③!L96</f>
        <v>0</v>
      </c>
      <c r="T398" s="67">
        <v>0</v>
      </c>
      <c r="U398" s="67">
        <v>2</v>
      </c>
      <c r="V398" s="65">
        <f>入力シート③!$B$1</f>
        <v>0</v>
      </c>
    </row>
    <row r="399" spans="1:22">
      <c r="A399" s="65">
        <f>入力シート③!K97</f>
        <v>0</v>
      </c>
      <c r="B399" s="65" t="str">
        <f t="shared" si="18"/>
        <v>0</v>
      </c>
      <c r="C399" s="65" t="str">
        <f>IFERROR(VLOOKUP(入力シート③!$B$1,所属!$B$2:$C$56,2,FALSE),"0")</f>
        <v>0</v>
      </c>
      <c r="D399" s="134"/>
      <c r="E399" s="134"/>
      <c r="F399" s="65" t="str">
        <f>入力シート③!$G97</f>
        <v/>
      </c>
      <c r="G399" s="65">
        <f>入力シート③!H97</f>
        <v>0</v>
      </c>
      <c r="H399" s="66" t="str">
        <f>IFERROR(VLOOKUP(G399,女子登録②!$P$2:$V$101,4,FALSE),"0")</f>
        <v>0</v>
      </c>
      <c r="I399" s="65">
        <f t="shared" si="19"/>
        <v>0</v>
      </c>
      <c r="J399" s="66" t="str">
        <f>IFERROR(VLOOKUP(I399,女子登録②!$P$2:$V$101,5,FALSE),"0")</f>
        <v>0</v>
      </c>
      <c r="K399" s="66" t="str">
        <f>IFERROR(VLOOKUP(G399,女子登録②!$P$2:$V$101,7,FALSE),"0")</f>
        <v>0</v>
      </c>
      <c r="L399" s="65">
        <v>2</v>
      </c>
      <c r="M399" s="65" t="str">
        <f>IFERROR(VLOOKUP(G399,女子登録②!$P$2:$V$101,3,FALSE),"0")</f>
        <v>0</v>
      </c>
      <c r="N399" s="65" t="str">
        <f>IFERROR(VLOOKUP(G399,女子登録②!$P$2:$V$101,6,FALSE),"0")</f>
        <v>0</v>
      </c>
      <c r="O399" s="134"/>
      <c r="P399" s="67" t="s">
        <v>213</v>
      </c>
      <c r="Q399" s="134"/>
      <c r="R399" s="65" t="str">
        <f>IFERROR(VLOOKUP(A399,出場種目!$C$3:$D$66,2,FALSE),"0")</f>
        <v>0</v>
      </c>
      <c r="S399" s="65">
        <f>入力シート③!L97</f>
        <v>0</v>
      </c>
      <c r="T399" s="67">
        <v>0</v>
      </c>
      <c r="U399" s="67">
        <v>2</v>
      </c>
      <c r="V399" s="65">
        <f>入力シート③!$B$1</f>
        <v>0</v>
      </c>
    </row>
    <row r="400" spans="1:22">
      <c r="A400" s="65">
        <f>入力シート③!K98</f>
        <v>0</v>
      </c>
      <c r="B400" s="65" t="str">
        <f t="shared" si="18"/>
        <v>0</v>
      </c>
      <c r="C400" s="65" t="str">
        <f>IFERROR(VLOOKUP(入力シート③!$B$1,所属!$B$2:$C$56,2,FALSE),"0")</f>
        <v>0</v>
      </c>
      <c r="D400" s="134"/>
      <c r="E400" s="134"/>
      <c r="F400" s="65" t="str">
        <f>入力シート③!$G98</f>
        <v/>
      </c>
      <c r="G400" s="65">
        <f>入力シート③!H98</f>
        <v>0</v>
      </c>
      <c r="H400" s="66" t="str">
        <f>IFERROR(VLOOKUP(G400,女子登録②!$P$2:$V$101,4,FALSE),"0")</f>
        <v>0</v>
      </c>
      <c r="I400" s="65">
        <f t="shared" si="19"/>
        <v>0</v>
      </c>
      <c r="J400" s="66" t="str">
        <f>IFERROR(VLOOKUP(I400,女子登録②!$P$2:$V$101,5,FALSE),"0")</f>
        <v>0</v>
      </c>
      <c r="K400" s="66" t="str">
        <f>IFERROR(VLOOKUP(G400,女子登録②!$P$2:$V$101,7,FALSE),"0")</f>
        <v>0</v>
      </c>
      <c r="L400" s="65">
        <v>2</v>
      </c>
      <c r="M400" s="65" t="str">
        <f>IFERROR(VLOOKUP(G400,女子登録②!$P$2:$V$101,3,FALSE),"0")</f>
        <v>0</v>
      </c>
      <c r="N400" s="65" t="str">
        <f>IFERROR(VLOOKUP(G400,女子登録②!$P$2:$V$101,6,FALSE),"0")</f>
        <v>0</v>
      </c>
      <c r="O400" s="134"/>
      <c r="P400" s="67" t="s">
        <v>213</v>
      </c>
      <c r="Q400" s="134"/>
      <c r="R400" s="65" t="str">
        <f>IFERROR(VLOOKUP(A400,出場種目!$C$3:$D$66,2,FALSE),"0")</f>
        <v>0</v>
      </c>
      <c r="S400" s="65">
        <f>入力シート③!L98</f>
        <v>0</v>
      </c>
      <c r="T400" s="67">
        <v>0</v>
      </c>
      <c r="U400" s="67">
        <v>2</v>
      </c>
      <c r="V400" s="65">
        <f>入力シート③!$B$1</f>
        <v>0</v>
      </c>
    </row>
    <row r="401" spans="1:22">
      <c r="A401" s="65">
        <f>入力シート③!K99</f>
        <v>0</v>
      </c>
      <c r="B401" s="65" t="str">
        <f t="shared" si="18"/>
        <v>0</v>
      </c>
      <c r="C401" s="65" t="str">
        <f>IFERROR(VLOOKUP(入力シート③!$B$1,所属!$B$2:$C$56,2,FALSE),"0")</f>
        <v>0</v>
      </c>
      <c r="D401" s="134"/>
      <c r="E401" s="134"/>
      <c r="F401" s="65" t="str">
        <f>入力シート③!$G99</f>
        <v/>
      </c>
      <c r="G401" s="65">
        <f>入力シート③!H99</f>
        <v>0</v>
      </c>
      <c r="H401" s="66" t="str">
        <f>IFERROR(VLOOKUP(G401,女子登録②!$P$2:$V$101,4,FALSE),"0")</f>
        <v>0</v>
      </c>
      <c r="I401" s="65">
        <f t="shared" si="19"/>
        <v>0</v>
      </c>
      <c r="J401" s="66" t="str">
        <f>IFERROR(VLOOKUP(I401,女子登録②!$P$2:$V$101,5,FALSE),"0")</f>
        <v>0</v>
      </c>
      <c r="K401" s="66" t="str">
        <f>IFERROR(VLOOKUP(G401,女子登録②!$P$2:$V$101,7,FALSE),"0")</f>
        <v>0</v>
      </c>
      <c r="L401" s="65">
        <v>2</v>
      </c>
      <c r="M401" s="65" t="str">
        <f>IFERROR(VLOOKUP(G401,女子登録②!$P$2:$V$101,3,FALSE),"0")</f>
        <v>0</v>
      </c>
      <c r="N401" s="65" t="str">
        <f>IFERROR(VLOOKUP(G401,女子登録②!$P$2:$V$101,6,FALSE),"0")</f>
        <v>0</v>
      </c>
      <c r="O401" s="134"/>
      <c r="P401" s="67" t="s">
        <v>213</v>
      </c>
      <c r="Q401" s="134"/>
      <c r="R401" s="65" t="str">
        <f>IFERROR(VLOOKUP(A401,出場種目!$C$3:$D$66,2,FALSE),"0")</f>
        <v>0</v>
      </c>
      <c r="S401" s="65">
        <f>入力シート③!L99</f>
        <v>0</v>
      </c>
      <c r="T401" s="67">
        <v>0</v>
      </c>
      <c r="U401" s="67">
        <v>2</v>
      </c>
      <c r="V401" s="65">
        <f>入力シート③!$B$1</f>
        <v>0</v>
      </c>
    </row>
    <row r="402" spans="1:22">
      <c r="A402" s="65">
        <f>入力シート③!K100</f>
        <v>0</v>
      </c>
      <c r="B402" s="65" t="str">
        <f t="shared" si="18"/>
        <v>0</v>
      </c>
      <c r="C402" s="65" t="str">
        <f>IFERROR(VLOOKUP(入力シート③!$B$1,所属!$B$2:$C$56,2,FALSE),"0")</f>
        <v>0</v>
      </c>
      <c r="D402" s="134"/>
      <c r="E402" s="134"/>
      <c r="F402" s="65" t="str">
        <f>入力シート③!$G100</f>
        <v/>
      </c>
      <c r="G402" s="65">
        <f>入力シート③!H100</f>
        <v>0</v>
      </c>
      <c r="H402" s="66" t="str">
        <f>IFERROR(VLOOKUP(G402,女子登録②!$P$2:$V$101,4,FALSE),"0")</f>
        <v>0</v>
      </c>
      <c r="I402" s="65">
        <f t="shared" si="19"/>
        <v>0</v>
      </c>
      <c r="J402" s="66" t="str">
        <f>IFERROR(VLOOKUP(I402,女子登録②!$P$2:$V$101,5,FALSE),"0")</f>
        <v>0</v>
      </c>
      <c r="K402" s="66" t="str">
        <f>IFERROR(VLOOKUP(G402,女子登録②!$P$2:$V$101,7,FALSE),"0")</f>
        <v>0</v>
      </c>
      <c r="L402" s="65">
        <v>2</v>
      </c>
      <c r="M402" s="65" t="str">
        <f>IFERROR(VLOOKUP(G402,女子登録②!$P$2:$V$101,3,FALSE),"0")</f>
        <v>0</v>
      </c>
      <c r="N402" s="65" t="str">
        <f>IFERROR(VLOOKUP(G402,女子登録②!$P$2:$V$101,6,FALSE),"0")</f>
        <v>0</v>
      </c>
      <c r="O402" s="134"/>
      <c r="P402" s="67" t="s">
        <v>213</v>
      </c>
      <c r="Q402" s="134"/>
      <c r="R402" s="65" t="str">
        <f>IFERROR(VLOOKUP(A402,出場種目!$C$3:$D$66,2,FALSE),"0")</f>
        <v>0</v>
      </c>
      <c r="S402" s="65">
        <f>入力シート③!L100</f>
        <v>0</v>
      </c>
      <c r="T402" s="67">
        <v>0</v>
      </c>
      <c r="U402" s="67">
        <v>2</v>
      </c>
      <c r="V402" s="65">
        <f>入力シート③!$B$1</f>
        <v>0</v>
      </c>
    </row>
    <row r="403" spans="1:22">
      <c r="A403" s="65">
        <f>入力シート③!K101</f>
        <v>0</v>
      </c>
      <c r="B403" s="65" t="str">
        <f t="shared" ref="B403:B415" si="20">IFERROR(100000*L403+F403,"0")</f>
        <v>0</v>
      </c>
      <c r="C403" s="65" t="str">
        <f>IFERROR(VLOOKUP(入力シート③!$B$1,所属!$B$2:$C$56,2,FALSE),"0")</f>
        <v>0</v>
      </c>
      <c r="D403" s="134"/>
      <c r="E403" s="134"/>
      <c r="F403" s="65" t="str">
        <f>入力シート③!$G101</f>
        <v/>
      </c>
      <c r="G403" s="65">
        <f>入力シート③!H101</f>
        <v>0</v>
      </c>
      <c r="H403" s="66" t="str">
        <f>IFERROR(VLOOKUP(G403,女子登録②!$P$2:$V$101,4,FALSE),"0")</f>
        <v>0</v>
      </c>
      <c r="I403" s="65">
        <f t="shared" si="19"/>
        <v>0</v>
      </c>
      <c r="J403" s="66" t="str">
        <f>IFERROR(VLOOKUP(I403,女子登録②!$P$2:$V$101,5,FALSE),"0")</f>
        <v>0</v>
      </c>
      <c r="K403" s="66" t="str">
        <f>IFERROR(VLOOKUP(G403,女子登録②!$P$2:$V$101,7,FALSE),"0")</f>
        <v>0</v>
      </c>
      <c r="L403" s="65">
        <v>2</v>
      </c>
      <c r="M403" s="65" t="str">
        <f>IFERROR(VLOOKUP(G403,女子登録②!$P$2:$V$101,3,FALSE),"0")</f>
        <v>0</v>
      </c>
      <c r="N403" s="65" t="str">
        <f>IFERROR(VLOOKUP(G403,女子登録②!$P$2:$V$101,6,FALSE),"0")</f>
        <v>0</v>
      </c>
      <c r="O403" s="134"/>
      <c r="P403" s="67" t="s">
        <v>213</v>
      </c>
      <c r="Q403" s="134"/>
      <c r="R403" s="65" t="str">
        <f>IFERROR(VLOOKUP(A403,出場種目!$C$3:$D$66,2,FALSE),"0")</f>
        <v>0</v>
      </c>
      <c r="S403" s="65">
        <f>入力シート③!L101</f>
        <v>0</v>
      </c>
      <c r="T403" s="67">
        <v>0</v>
      </c>
      <c r="U403" s="67">
        <v>2</v>
      </c>
      <c r="V403" s="65">
        <f>入力シート③!$B$1</f>
        <v>0</v>
      </c>
    </row>
    <row r="404" spans="1:22">
      <c r="A404" s="65">
        <f>入力シート③!K102</f>
        <v>0</v>
      </c>
      <c r="B404" s="65" t="str">
        <f t="shared" si="20"/>
        <v>0</v>
      </c>
      <c r="C404" s="65" t="str">
        <f>IFERROR(VLOOKUP(入力シート③!$B$1,所属!$B$2:$C$56,2,FALSE),"0")</f>
        <v>0</v>
      </c>
      <c r="D404" s="134"/>
      <c r="E404" s="134"/>
      <c r="F404" s="65" t="str">
        <f>入力シート③!$G102</f>
        <v/>
      </c>
      <c r="G404" s="65">
        <f>入力シート③!H102</f>
        <v>0</v>
      </c>
      <c r="H404" s="66" t="str">
        <f>IFERROR(VLOOKUP(G404,女子登録②!$P$2:$V$101,4,FALSE),"0")</f>
        <v>0</v>
      </c>
      <c r="I404" s="65">
        <f t="shared" si="19"/>
        <v>0</v>
      </c>
      <c r="J404" s="66" t="str">
        <f>IFERROR(VLOOKUP(I404,女子登録②!$P$2:$V$101,5,FALSE),"0")</f>
        <v>0</v>
      </c>
      <c r="K404" s="66" t="str">
        <f>IFERROR(VLOOKUP(G404,女子登録②!$P$2:$V$101,7,FALSE),"0")</f>
        <v>0</v>
      </c>
      <c r="L404" s="65">
        <v>2</v>
      </c>
      <c r="M404" s="65" t="str">
        <f>IFERROR(VLOOKUP(G404,女子登録②!$P$2:$V$101,3,FALSE),"0")</f>
        <v>0</v>
      </c>
      <c r="N404" s="65" t="str">
        <f>IFERROR(VLOOKUP(G404,女子登録②!$P$2:$V$101,6,FALSE),"0")</f>
        <v>0</v>
      </c>
      <c r="O404" s="134"/>
      <c r="P404" s="67" t="s">
        <v>213</v>
      </c>
      <c r="Q404" s="134"/>
      <c r="R404" s="65" t="str">
        <f>IFERROR(VLOOKUP(A404,出場種目!$C$3:$D$66,2,FALSE),"0")</f>
        <v>0</v>
      </c>
      <c r="S404" s="65">
        <f>入力シート③!L102</f>
        <v>0</v>
      </c>
      <c r="T404" s="67">
        <v>0</v>
      </c>
      <c r="U404" s="67">
        <v>2</v>
      </c>
      <c r="V404" s="65">
        <f>入力シート③!$B$1</f>
        <v>0</v>
      </c>
    </row>
    <row r="405" spans="1:22">
      <c r="A405" s="65">
        <f>入力シート③!K103</f>
        <v>0</v>
      </c>
      <c r="B405" s="65" t="str">
        <f t="shared" si="20"/>
        <v>0</v>
      </c>
      <c r="C405" s="65" t="str">
        <f>IFERROR(VLOOKUP(入力シート③!$B$1,所属!$B$2:$C$56,2,FALSE),"0")</f>
        <v>0</v>
      </c>
      <c r="D405" s="134"/>
      <c r="E405" s="134"/>
      <c r="F405" s="65" t="str">
        <f>入力シート③!$G103</f>
        <v/>
      </c>
      <c r="G405" s="65">
        <f>入力シート③!H103</f>
        <v>0</v>
      </c>
      <c r="H405" s="66" t="str">
        <f>IFERROR(VLOOKUP(G405,女子登録②!$P$2:$V$101,4,FALSE),"0")</f>
        <v>0</v>
      </c>
      <c r="I405" s="65">
        <f t="shared" si="19"/>
        <v>0</v>
      </c>
      <c r="J405" s="66" t="str">
        <f>IFERROR(VLOOKUP(I405,女子登録②!$P$2:$V$101,5,FALSE),"0")</f>
        <v>0</v>
      </c>
      <c r="K405" s="66" t="str">
        <f>IFERROR(VLOOKUP(G405,女子登録②!$P$2:$V$101,7,FALSE),"0")</f>
        <v>0</v>
      </c>
      <c r="L405" s="65">
        <v>2</v>
      </c>
      <c r="M405" s="65" t="str">
        <f>IFERROR(VLOOKUP(G405,女子登録②!$P$2:$V$101,3,FALSE),"0")</f>
        <v>0</v>
      </c>
      <c r="N405" s="65" t="str">
        <f>IFERROR(VLOOKUP(G405,女子登録②!$P$2:$V$101,6,FALSE),"0")</f>
        <v>0</v>
      </c>
      <c r="O405" s="134"/>
      <c r="P405" s="67" t="s">
        <v>213</v>
      </c>
      <c r="Q405" s="134"/>
      <c r="R405" s="65" t="str">
        <f>IFERROR(VLOOKUP(A405,出場種目!$C$3:$D$66,2,FALSE),"0")</f>
        <v>0</v>
      </c>
      <c r="S405" s="65">
        <f>入力シート③!L103</f>
        <v>0</v>
      </c>
      <c r="T405" s="67">
        <v>0</v>
      </c>
      <c r="U405" s="67">
        <v>2</v>
      </c>
      <c r="V405" s="65">
        <f>入力シート③!$B$1</f>
        <v>0</v>
      </c>
    </row>
    <row r="406" spans="1:22">
      <c r="A406" s="65">
        <f>入力シート③!K104</f>
        <v>0</v>
      </c>
      <c r="B406" s="65" t="str">
        <f t="shared" si="20"/>
        <v>0</v>
      </c>
      <c r="C406" s="65" t="str">
        <f>IFERROR(VLOOKUP(入力シート③!$B$1,所属!$B$2:$C$56,2,FALSE),"0")</f>
        <v>0</v>
      </c>
      <c r="D406" s="134"/>
      <c r="E406" s="134"/>
      <c r="F406" s="65" t="str">
        <f>入力シート③!$G104</f>
        <v/>
      </c>
      <c r="G406" s="65">
        <f>入力シート③!H104</f>
        <v>0</v>
      </c>
      <c r="H406" s="66" t="str">
        <f>IFERROR(VLOOKUP(G406,女子登録②!$P$2:$V$101,4,FALSE),"0")</f>
        <v>0</v>
      </c>
      <c r="I406" s="65">
        <f t="shared" si="19"/>
        <v>0</v>
      </c>
      <c r="J406" s="66" t="str">
        <f>IFERROR(VLOOKUP(I406,女子登録②!$P$2:$V$101,5,FALSE),"0")</f>
        <v>0</v>
      </c>
      <c r="K406" s="66" t="str">
        <f>IFERROR(VLOOKUP(G406,女子登録②!$P$2:$V$101,7,FALSE),"0")</f>
        <v>0</v>
      </c>
      <c r="L406" s="65">
        <v>2</v>
      </c>
      <c r="M406" s="65" t="str">
        <f>IFERROR(VLOOKUP(G406,女子登録②!$P$2:$V$101,3,FALSE),"0")</f>
        <v>0</v>
      </c>
      <c r="N406" s="65" t="str">
        <f>IFERROR(VLOOKUP(G406,女子登録②!$P$2:$V$101,6,FALSE),"0")</f>
        <v>0</v>
      </c>
      <c r="O406" s="134"/>
      <c r="P406" s="67" t="s">
        <v>213</v>
      </c>
      <c r="Q406" s="134"/>
      <c r="R406" s="65" t="str">
        <f>IFERROR(VLOOKUP(A406,出場種目!$C$3:$D$66,2,FALSE),"0")</f>
        <v>0</v>
      </c>
      <c r="S406" s="65">
        <f>入力シート③!L104</f>
        <v>0</v>
      </c>
      <c r="T406" s="67">
        <v>0</v>
      </c>
      <c r="U406" s="67">
        <v>2</v>
      </c>
      <c r="V406" s="65">
        <f>入力シート③!$B$1</f>
        <v>0</v>
      </c>
    </row>
    <row r="407" spans="1:22">
      <c r="A407" s="65">
        <f>入力シート③!K105</f>
        <v>0</v>
      </c>
      <c r="B407" s="65" t="str">
        <f t="shared" si="20"/>
        <v>0</v>
      </c>
      <c r="C407" s="65" t="str">
        <f>IFERROR(VLOOKUP(入力シート③!$B$1,所属!$B$2:$C$56,2,FALSE),"0")</f>
        <v>0</v>
      </c>
      <c r="D407" s="134"/>
      <c r="E407" s="134"/>
      <c r="F407" s="65" t="str">
        <f>入力シート③!$G105</f>
        <v/>
      </c>
      <c r="G407" s="65">
        <f>入力シート③!H105</f>
        <v>0</v>
      </c>
      <c r="H407" s="66" t="str">
        <f>IFERROR(VLOOKUP(G407,女子登録②!$P$2:$V$101,4,FALSE),"0")</f>
        <v>0</v>
      </c>
      <c r="I407" s="65">
        <f t="shared" si="19"/>
        <v>0</v>
      </c>
      <c r="J407" s="66" t="str">
        <f>IFERROR(VLOOKUP(I407,女子登録②!$P$2:$V$101,5,FALSE),"0")</f>
        <v>0</v>
      </c>
      <c r="K407" s="66" t="str">
        <f>IFERROR(VLOOKUP(G407,女子登録②!$P$2:$V$101,7,FALSE),"0")</f>
        <v>0</v>
      </c>
      <c r="L407" s="65">
        <v>2</v>
      </c>
      <c r="M407" s="65" t="str">
        <f>IFERROR(VLOOKUP(G407,女子登録②!$P$2:$V$101,3,FALSE),"0")</f>
        <v>0</v>
      </c>
      <c r="N407" s="65" t="str">
        <f>IFERROR(VLOOKUP(G407,女子登録②!$P$2:$V$101,6,FALSE),"0")</f>
        <v>0</v>
      </c>
      <c r="O407" s="134"/>
      <c r="P407" s="67" t="s">
        <v>213</v>
      </c>
      <c r="Q407" s="134"/>
      <c r="R407" s="65" t="str">
        <f>IFERROR(VLOOKUP(A407,出場種目!$C$3:$D$66,2,FALSE),"0")</f>
        <v>0</v>
      </c>
      <c r="S407" s="65">
        <f>入力シート③!L105</f>
        <v>0</v>
      </c>
      <c r="T407" s="67">
        <v>0</v>
      </c>
      <c r="U407" s="67">
        <v>2</v>
      </c>
      <c r="V407" s="65">
        <f>入力シート③!$B$1</f>
        <v>0</v>
      </c>
    </row>
    <row r="408" spans="1:22">
      <c r="A408" s="65">
        <f>入力シート③!K106</f>
        <v>0</v>
      </c>
      <c r="B408" s="65" t="str">
        <f t="shared" si="20"/>
        <v>0</v>
      </c>
      <c r="C408" s="65" t="str">
        <f>IFERROR(VLOOKUP(入力シート③!$B$1,所属!$B$2:$C$56,2,FALSE),"0")</f>
        <v>0</v>
      </c>
      <c r="D408" s="134"/>
      <c r="E408" s="134"/>
      <c r="F408" s="65" t="str">
        <f>入力シート③!$G106</f>
        <v/>
      </c>
      <c r="G408" s="65">
        <f>入力シート③!H106</f>
        <v>0</v>
      </c>
      <c r="H408" s="66" t="str">
        <f>IFERROR(VLOOKUP(G408,女子登録②!$P$2:$V$101,4,FALSE),"0")</f>
        <v>0</v>
      </c>
      <c r="I408" s="65">
        <f t="shared" si="19"/>
        <v>0</v>
      </c>
      <c r="J408" s="66" t="str">
        <f>IFERROR(VLOOKUP(I408,女子登録②!$P$2:$V$101,5,FALSE),"0")</f>
        <v>0</v>
      </c>
      <c r="K408" s="66" t="str">
        <f>IFERROR(VLOOKUP(G408,女子登録②!$P$2:$V$101,7,FALSE),"0")</f>
        <v>0</v>
      </c>
      <c r="L408" s="65">
        <v>2</v>
      </c>
      <c r="M408" s="65" t="str">
        <f>IFERROR(VLOOKUP(G408,女子登録②!$P$2:$V$101,3,FALSE),"0")</f>
        <v>0</v>
      </c>
      <c r="N408" s="65" t="str">
        <f>IFERROR(VLOOKUP(G408,女子登録②!$P$2:$V$101,6,FALSE),"0")</f>
        <v>0</v>
      </c>
      <c r="O408" s="134"/>
      <c r="P408" s="67" t="s">
        <v>213</v>
      </c>
      <c r="Q408" s="134"/>
      <c r="R408" s="65" t="str">
        <f>IFERROR(VLOOKUP(A408,出場種目!$C$3:$D$66,2,FALSE),"0")</f>
        <v>0</v>
      </c>
      <c r="S408" s="65">
        <f>入力シート③!L106</f>
        <v>0</v>
      </c>
      <c r="T408" s="67">
        <v>0</v>
      </c>
      <c r="U408" s="67">
        <v>2</v>
      </c>
      <c r="V408" s="65">
        <f>入力シート③!$B$1</f>
        <v>0</v>
      </c>
    </row>
    <row r="409" spans="1:22">
      <c r="A409" s="65">
        <f>入力シート③!K107</f>
        <v>0</v>
      </c>
      <c r="B409" s="65" t="str">
        <f t="shared" si="20"/>
        <v>0</v>
      </c>
      <c r="C409" s="65" t="str">
        <f>IFERROR(VLOOKUP(入力シート③!$B$1,所属!$B$2:$C$56,2,FALSE),"0")</f>
        <v>0</v>
      </c>
      <c r="D409" s="134"/>
      <c r="E409" s="134"/>
      <c r="F409" s="65" t="str">
        <f>入力シート③!$G107</f>
        <v/>
      </c>
      <c r="G409" s="65">
        <f>入力シート③!H107</f>
        <v>0</v>
      </c>
      <c r="H409" s="66" t="str">
        <f>IFERROR(VLOOKUP(G409,女子登録②!$P$2:$V$101,4,FALSE),"0")</f>
        <v>0</v>
      </c>
      <c r="I409" s="65">
        <f t="shared" si="19"/>
        <v>0</v>
      </c>
      <c r="J409" s="66" t="str">
        <f>IFERROR(VLOOKUP(I409,女子登録②!$P$2:$V$101,5,FALSE),"0")</f>
        <v>0</v>
      </c>
      <c r="K409" s="66" t="str">
        <f>IFERROR(VLOOKUP(G409,女子登録②!$P$2:$V$101,7,FALSE),"0")</f>
        <v>0</v>
      </c>
      <c r="L409" s="65">
        <v>2</v>
      </c>
      <c r="M409" s="65" t="str">
        <f>IFERROR(VLOOKUP(G409,女子登録②!$P$2:$V$101,3,FALSE),"0")</f>
        <v>0</v>
      </c>
      <c r="N409" s="65" t="str">
        <f>IFERROR(VLOOKUP(G409,女子登録②!$P$2:$V$101,6,FALSE),"0")</f>
        <v>0</v>
      </c>
      <c r="O409" s="134"/>
      <c r="P409" s="67" t="s">
        <v>213</v>
      </c>
      <c r="Q409" s="134"/>
      <c r="R409" s="65" t="str">
        <f>IFERROR(VLOOKUP(A409,出場種目!$C$3:$D$66,2,FALSE),"0")</f>
        <v>0</v>
      </c>
      <c r="S409" s="65">
        <f>入力シート③!L107</f>
        <v>0</v>
      </c>
      <c r="T409" s="67">
        <v>0</v>
      </c>
      <c r="U409" s="67">
        <v>2</v>
      </c>
      <c r="V409" s="65">
        <f>入力シート③!$B$1</f>
        <v>0</v>
      </c>
    </row>
    <row r="410" spans="1:22">
      <c r="A410" s="65">
        <f>入力シート③!K108</f>
        <v>0</v>
      </c>
      <c r="B410" s="65" t="str">
        <f t="shared" si="20"/>
        <v>0</v>
      </c>
      <c r="C410" s="65" t="str">
        <f>IFERROR(VLOOKUP(入力シート③!$B$1,所属!$B$2:$C$56,2,FALSE),"0")</f>
        <v>0</v>
      </c>
      <c r="D410" s="134"/>
      <c r="E410" s="134"/>
      <c r="F410" s="65" t="str">
        <f>入力シート③!$G108</f>
        <v/>
      </c>
      <c r="G410" s="65">
        <f>入力シート③!H108</f>
        <v>0</v>
      </c>
      <c r="H410" s="66" t="str">
        <f>IFERROR(VLOOKUP(G410,女子登録②!$P$2:$V$101,4,FALSE),"0")</f>
        <v>0</v>
      </c>
      <c r="I410" s="65">
        <f t="shared" si="19"/>
        <v>0</v>
      </c>
      <c r="J410" s="66" t="str">
        <f>IFERROR(VLOOKUP(I410,女子登録②!$P$2:$V$101,5,FALSE),"0")</f>
        <v>0</v>
      </c>
      <c r="K410" s="66" t="str">
        <f>IFERROR(VLOOKUP(G410,女子登録②!$P$2:$V$101,7,FALSE),"0")</f>
        <v>0</v>
      </c>
      <c r="L410" s="65">
        <v>2</v>
      </c>
      <c r="M410" s="65" t="str">
        <f>IFERROR(VLOOKUP(G410,女子登録②!$P$2:$V$101,3,FALSE),"0")</f>
        <v>0</v>
      </c>
      <c r="N410" s="65" t="str">
        <f>IFERROR(VLOOKUP(G410,女子登録②!$P$2:$V$101,6,FALSE),"0")</f>
        <v>0</v>
      </c>
      <c r="O410" s="134"/>
      <c r="P410" s="67" t="s">
        <v>213</v>
      </c>
      <c r="Q410" s="134"/>
      <c r="R410" s="65" t="str">
        <f>IFERROR(VLOOKUP(A410,出場種目!$C$3:$D$66,2,FALSE),"0")</f>
        <v>0</v>
      </c>
      <c r="S410" s="65">
        <f>入力シート③!L108</f>
        <v>0</v>
      </c>
      <c r="T410" s="67">
        <v>0</v>
      </c>
      <c r="U410" s="67">
        <v>2</v>
      </c>
      <c r="V410" s="65">
        <f>入力シート③!$B$1</f>
        <v>0</v>
      </c>
    </row>
    <row r="411" spans="1:22">
      <c r="A411" s="65">
        <f>入力シート③!K109</f>
        <v>0</v>
      </c>
      <c r="B411" s="65" t="str">
        <f t="shared" si="20"/>
        <v>0</v>
      </c>
      <c r="C411" s="65" t="str">
        <f>IFERROR(VLOOKUP(入力シート③!$B$1,所属!$B$2:$C$56,2,FALSE),"0")</f>
        <v>0</v>
      </c>
      <c r="D411" s="134"/>
      <c r="E411" s="134"/>
      <c r="F411" s="65" t="str">
        <f>入力シート③!$G109</f>
        <v/>
      </c>
      <c r="G411" s="65">
        <f>入力シート③!H109</f>
        <v>0</v>
      </c>
      <c r="H411" s="66" t="str">
        <f>IFERROR(VLOOKUP(G411,女子登録②!$P$2:$V$101,4,FALSE),"0")</f>
        <v>0</v>
      </c>
      <c r="I411" s="65">
        <f t="shared" si="19"/>
        <v>0</v>
      </c>
      <c r="J411" s="66" t="str">
        <f>IFERROR(VLOOKUP(I411,女子登録②!$P$2:$V$101,5,FALSE),"0")</f>
        <v>0</v>
      </c>
      <c r="K411" s="66" t="str">
        <f>IFERROR(VLOOKUP(G411,女子登録②!$P$2:$V$101,7,FALSE),"0")</f>
        <v>0</v>
      </c>
      <c r="L411" s="65">
        <v>2</v>
      </c>
      <c r="M411" s="65" t="str">
        <f>IFERROR(VLOOKUP(G411,女子登録②!$P$2:$V$101,3,FALSE),"0")</f>
        <v>0</v>
      </c>
      <c r="N411" s="65" t="str">
        <f>IFERROR(VLOOKUP(G411,女子登録②!$P$2:$V$101,6,FALSE),"0")</f>
        <v>0</v>
      </c>
      <c r="O411" s="134"/>
      <c r="P411" s="67" t="s">
        <v>213</v>
      </c>
      <c r="Q411" s="134"/>
      <c r="R411" s="65" t="str">
        <f>IFERROR(VLOOKUP(A411,出場種目!$C$3:$D$66,2,FALSE),"0")</f>
        <v>0</v>
      </c>
      <c r="S411" s="65">
        <f>入力シート③!L109</f>
        <v>0</v>
      </c>
      <c r="T411" s="67">
        <v>0</v>
      </c>
      <c r="U411" s="67">
        <v>2</v>
      </c>
      <c r="V411" s="65">
        <f>入力シート③!$B$1</f>
        <v>0</v>
      </c>
    </row>
    <row r="412" spans="1:22">
      <c r="A412" s="65">
        <f>入力シート③!K110</f>
        <v>0</v>
      </c>
      <c r="B412" s="65" t="str">
        <f t="shared" si="20"/>
        <v>0</v>
      </c>
      <c r="C412" s="65" t="str">
        <f>IFERROR(VLOOKUP(入力シート③!$B$1,所属!$B$2:$C$56,2,FALSE),"0")</f>
        <v>0</v>
      </c>
      <c r="D412" s="134"/>
      <c r="E412" s="134"/>
      <c r="F412" s="65" t="str">
        <f>入力シート③!$G110</f>
        <v/>
      </c>
      <c r="G412" s="65">
        <f>入力シート③!H110</f>
        <v>0</v>
      </c>
      <c r="H412" s="66" t="str">
        <f>IFERROR(VLOOKUP(G412,女子登録②!$P$2:$V$101,4,FALSE),"0")</f>
        <v>0</v>
      </c>
      <c r="I412" s="65">
        <f t="shared" si="19"/>
        <v>0</v>
      </c>
      <c r="J412" s="66" t="str">
        <f>IFERROR(VLOOKUP(I412,女子登録②!$P$2:$V$101,5,FALSE),"0")</f>
        <v>0</v>
      </c>
      <c r="K412" s="66" t="str">
        <f>IFERROR(VLOOKUP(G412,女子登録②!$P$2:$V$101,7,FALSE),"0")</f>
        <v>0</v>
      </c>
      <c r="L412" s="65">
        <v>2</v>
      </c>
      <c r="M412" s="65" t="str">
        <f>IFERROR(VLOOKUP(G412,女子登録②!$P$2:$V$101,3,FALSE),"0")</f>
        <v>0</v>
      </c>
      <c r="N412" s="65" t="str">
        <f>IFERROR(VLOOKUP(G412,女子登録②!$P$2:$V$101,6,FALSE),"0")</f>
        <v>0</v>
      </c>
      <c r="O412" s="134"/>
      <c r="P412" s="67" t="s">
        <v>213</v>
      </c>
      <c r="Q412" s="134"/>
      <c r="R412" s="65" t="str">
        <f>IFERROR(VLOOKUP(A412,出場種目!$C$3:$D$66,2,FALSE),"0")</f>
        <v>0</v>
      </c>
      <c r="S412" s="65">
        <f>入力シート③!L110</f>
        <v>0</v>
      </c>
      <c r="T412" s="67">
        <v>0</v>
      </c>
      <c r="U412" s="67">
        <v>2</v>
      </c>
      <c r="V412" s="65">
        <f>入力シート③!$B$1</f>
        <v>0</v>
      </c>
    </row>
    <row r="413" spans="1:22">
      <c r="A413" s="65">
        <f>入力シート③!K111</f>
        <v>0</v>
      </c>
      <c r="B413" s="65" t="str">
        <f t="shared" si="20"/>
        <v>0</v>
      </c>
      <c r="C413" s="65" t="str">
        <f>IFERROR(VLOOKUP(入力シート③!$B$1,所属!$B$2:$C$56,2,FALSE),"0")</f>
        <v>0</v>
      </c>
      <c r="D413" s="134"/>
      <c r="E413" s="134"/>
      <c r="F413" s="65" t="str">
        <f>入力シート③!$G111</f>
        <v/>
      </c>
      <c r="G413" s="65">
        <f>入力シート③!H111</f>
        <v>0</v>
      </c>
      <c r="H413" s="66" t="str">
        <f>IFERROR(VLOOKUP(G413,女子登録②!$P$2:$V$101,4,FALSE),"0")</f>
        <v>0</v>
      </c>
      <c r="I413" s="65">
        <f t="shared" si="19"/>
        <v>0</v>
      </c>
      <c r="J413" s="66" t="str">
        <f>IFERROR(VLOOKUP(I413,女子登録②!$P$2:$V$101,5,FALSE),"0")</f>
        <v>0</v>
      </c>
      <c r="K413" s="66" t="str">
        <f>IFERROR(VLOOKUP(G413,女子登録②!$P$2:$V$101,7,FALSE),"0")</f>
        <v>0</v>
      </c>
      <c r="L413" s="65">
        <v>2</v>
      </c>
      <c r="M413" s="65" t="str">
        <f>IFERROR(VLOOKUP(G413,女子登録②!$P$2:$V$101,3,FALSE),"0")</f>
        <v>0</v>
      </c>
      <c r="N413" s="65" t="str">
        <f>IFERROR(VLOOKUP(G413,女子登録②!$P$2:$V$101,6,FALSE),"0")</f>
        <v>0</v>
      </c>
      <c r="O413" s="134"/>
      <c r="P413" s="67" t="s">
        <v>213</v>
      </c>
      <c r="Q413" s="134"/>
      <c r="R413" s="65" t="str">
        <f>IFERROR(VLOOKUP(A413,出場種目!$C$3:$D$66,2,FALSE),"0")</f>
        <v>0</v>
      </c>
      <c r="S413" s="65">
        <f>入力シート③!L111</f>
        <v>0</v>
      </c>
      <c r="T413" s="67">
        <v>0</v>
      </c>
      <c r="U413" s="67">
        <v>2</v>
      </c>
      <c r="V413" s="65">
        <f>入力シート③!$B$1</f>
        <v>0</v>
      </c>
    </row>
    <row r="414" spans="1:22">
      <c r="A414" s="65">
        <f>入力シート③!K112</f>
        <v>0</v>
      </c>
      <c r="B414" s="65" t="str">
        <f t="shared" si="20"/>
        <v>0</v>
      </c>
      <c r="C414" s="65" t="str">
        <f>IFERROR(VLOOKUP(入力シート③!$B$1,所属!$B$2:$C$56,2,FALSE),"0")</f>
        <v>0</v>
      </c>
      <c r="D414" s="134"/>
      <c r="E414" s="134"/>
      <c r="F414" s="65" t="str">
        <f>入力シート③!$G112</f>
        <v/>
      </c>
      <c r="G414" s="65">
        <f>入力シート③!H112</f>
        <v>0</v>
      </c>
      <c r="H414" s="66" t="str">
        <f>IFERROR(VLOOKUP(G414,女子登録②!$P$2:$V$101,4,FALSE),"0")</f>
        <v>0</v>
      </c>
      <c r="I414" s="65">
        <f t="shared" si="19"/>
        <v>0</v>
      </c>
      <c r="J414" s="66" t="str">
        <f>IFERROR(VLOOKUP(I414,女子登録②!$P$2:$V$101,5,FALSE),"0")</f>
        <v>0</v>
      </c>
      <c r="K414" s="66" t="str">
        <f>IFERROR(VLOOKUP(G414,女子登録②!$P$2:$V$101,7,FALSE),"0")</f>
        <v>0</v>
      </c>
      <c r="L414" s="65">
        <v>2</v>
      </c>
      <c r="M414" s="65" t="str">
        <f>IFERROR(VLOOKUP(G414,女子登録②!$P$2:$V$101,3,FALSE),"0")</f>
        <v>0</v>
      </c>
      <c r="N414" s="65" t="str">
        <f>IFERROR(VLOOKUP(G414,女子登録②!$P$2:$V$101,6,FALSE),"0")</f>
        <v>0</v>
      </c>
      <c r="O414" s="134"/>
      <c r="P414" s="67" t="s">
        <v>213</v>
      </c>
      <c r="Q414" s="134"/>
      <c r="R414" s="65" t="str">
        <f>IFERROR(VLOOKUP(A414,出場種目!$C$3:$D$66,2,FALSE),"0")</f>
        <v>0</v>
      </c>
      <c r="S414" s="65">
        <f>入力シート③!L112</f>
        <v>0</v>
      </c>
      <c r="T414" s="67">
        <v>0</v>
      </c>
      <c r="U414" s="67">
        <v>2</v>
      </c>
      <c r="V414" s="65">
        <f>入力シート③!$B$1</f>
        <v>0</v>
      </c>
    </row>
    <row r="415" spans="1:22">
      <c r="A415" s="65">
        <f>入力シート③!K113</f>
        <v>0</v>
      </c>
      <c r="B415" s="65" t="str">
        <f t="shared" si="20"/>
        <v>0</v>
      </c>
      <c r="C415" s="65" t="str">
        <f>IFERROR(VLOOKUP(入力シート③!$B$1,所属!$B$2:$C$56,2,FALSE),"0")</f>
        <v>0</v>
      </c>
      <c r="D415" s="134"/>
      <c r="E415" s="134"/>
      <c r="F415" s="65" t="str">
        <f>入力シート③!$G113</f>
        <v/>
      </c>
      <c r="G415" s="65">
        <f>入力シート③!H113</f>
        <v>0</v>
      </c>
      <c r="H415" s="66" t="str">
        <f>IFERROR(VLOOKUP(G415,女子登録②!$P$2:$V$101,4,FALSE),"0")</f>
        <v>0</v>
      </c>
      <c r="I415" s="65">
        <f t="shared" si="19"/>
        <v>0</v>
      </c>
      <c r="J415" s="66" t="str">
        <f>IFERROR(VLOOKUP(I415,女子登録②!$P$2:$V$101,5,FALSE),"0")</f>
        <v>0</v>
      </c>
      <c r="K415" s="66" t="str">
        <f>IFERROR(VLOOKUP(G415,女子登録②!$P$2:$V$101,7,FALSE),"0")</f>
        <v>0</v>
      </c>
      <c r="L415" s="65">
        <v>2</v>
      </c>
      <c r="M415" s="65" t="str">
        <f>IFERROR(VLOOKUP(G415,女子登録②!$P$2:$V$101,3,FALSE),"0")</f>
        <v>0</v>
      </c>
      <c r="N415" s="65" t="str">
        <f>IFERROR(VLOOKUP(G415,女子登録②!$P$2:$V$101,6,FALSE),"0")</f>
        <v>0</v>
      </c>
      <c r="O415" s="134"/>
      <c r="P415" s="67" t="s">
        <v>213</v>
      </c>
      <c r="Q415" s="134"/>
      <c r="R415" s="65" t="str">
        <f>IFERROR(VLOOKUP(A415,出場種目!$C$3:$D$66,2,FALSE),"0")</f>
        <v>0</v>
      </c>
      <c r="S415" s="65">
        <f>入力シート③!L113</f>
        <v>0</v>
      </c>
      <c r="T415" s="67">
        <v>0</v>
      </c>
      <c r="U415" s="67">
        <v>2</v>
      </c>
      <c r="V415" s="65">
        <f>入力シート③!$B$1</f>
        <v>0</v>
      </c>
    </row>
  </sheetData>
  <sheetProtection sheet="1" objects="1" scenarios="1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CBD7-DC6F-49E0-AD71-254D58B2E51D}">
  <sheetPr>
    <tabColor rgb="FFCCFFCC"/>
  </sheetPr>
  <dimension ref="A1:D66"/>
  <sheetViews>
    <sheetView topLeftCell="A27" workbookViewId="0">
      <selection activeCell="F32" sqref="F32"/>
    </sheetView>
  </sheetViews>
  <sheetFormatPr defaultRowHeight="18"/>
  <cols>
    <col min="1" max="1" width="8.6640625" style="4"/>
    <col min="2" max="2" width="6.5" style="5" bestFit="1" customWidth="1"/>
    <col min="3" max="3" width="14.58203125" bestFit="1" customWidth="1"/>
  </cols>
  <sheetData>
    <row r="1" spans="1:4">
      <c r="B1" s="512" t="s">
        <v>1426</v>
      </c>
      <c r="C1" s="513"/>
    </row>
    <row r="2" spans="1:4">
      <c r="B2" s="388" t="s">
        <v>50</v>
      </c>
      <c r="C2" s="389" t="s">
        <v>51</v>
      </c>
    </row>
    <row r="3" spans="1:4">
      <c r="A3" s="4" t="s">
        <v>1431</v>
      </c>
      <c r="B3" s="390">
        <v>1</v>
      </c>
      <c r="C3" s="391" t="s">
        <v>1392</v>
      </c>
      <c r="D3">
        <v>1</v>
      </c>
    </row>
    <row r="4" spans="1:4">
      <c r="A4" s="4" t="s">
        <v>1431</v>
      </c>
      <c r="B4" s="392">
        <v>2</v>
      </c>
      <c r="C4" s="393" t="s">
        <v>1393</v>
      </c>
      <c r="D4">
        <v>2</v>
      </c>
    </row>
    <row r="5" spans="1:4">
      <c r="A5" s="4" t="s">
        <v>1431</v>
      </c>
      <c r="B5" s="392">
        <v>3</v>
      </c>
      <c r="C5" s="393" t="s">
        <v>1394</v>
      </c>
      <c r="D5">
        <v>3</v>
      </c>
    </row>
    <row r="6" spans="1:4">
      <c r="A6" s="4" t="s">
        <v>1431</v>
      </c>
      <c r="B6" s="392">
        <v>4</v>
      </c>
      <c r="C6" s="393" t="s">
        <v>1395</v>
      </c>
      <c r="D6">
        <v>4</v>
      </c>
    </row>
    <row r="7" spans="1:4">
      <c r="A7" s="4" t="s">
        <v>1431</v>
      </c>
      <c r="B7" s="392">
        <v>5</v>
      </c>
      <c r="C7" s="393" t="s">
        <v>1396</v>
      </c>
      <c r="D7">
        <v>5</v>
      </c>
    </row>
    <row r="8" spans="1:4">
      <c r="A8" s="4" t="s">
        <v>1431</v>
      </c>
      <c r="B8" s="392">
        <v>6</v>
      </c>
      <c r="C8" s="393" t="s">
        <v>1398</v>
      </c>
      <c r="D8">
        <v>6</v>
      </c>
    </row>
    <row r="9" spans="1:4">
      <c r="A9" s="4" t="s">
        <v>1431</v>
      </c>
      <c r="B9" s="392">
        <v>7</v>
      </c>
      <c r="C9" s="393" t="s">
        <v>1397</v>
      </c>
      <c r="D9">
        <v>7</v>
      </c>
    </row>
    <row r="10" spans="1:4">
      <c r="A10" s="4" t="s">
        <v>1431</v>
      </c>
      <c r="B10" s="392">
        <v>8</v>
      </c>
      <c r="C10" s="393" t="s">
        <v>1399</v>
      </c>
      <c r="D10">
        <v>8</v>
      </c>
    </row>
    <row r="11" spans="1:4">
      <c r="A11" s="4" t="s">
        <v>1431</v>
      </c>
      <c r="B11" s="392">
        <v>9</v>
      </c>
      <c r="C11" s="393" t="s">
        <v>1400</v>
      </c>
      <c r="D11">
        <v>9</v>
      </c>
    </row>
    <row r="12" spans="1:4">
      <c r="A12" s="4" t="s">
        <v>1431</v>
      </c>
      <c r="B12" s="392">
        <v>10</v>
      </c>
      <c r="C12" s="393" t="s">
        <v>1401</v>
      </c>
      <c r="D12">
        <v>10</v>
      </c>
    </row>
    <row r="13" spans="1:4">
      <c r="A13" s="4" t="s">
        <v>1431</v>
      </c>
      <c r="B13" s="392">
        <v>11</v>
      </c>
      <c r="C13" s="393" t="s">
        <v>1430</v>
      </c>
      <c r="D13">
        <v>11</v>
      </c>
    </row>
    <row r="14" spans="1:4">
      <c r="A14" s="4" t="s">
        <v>1431</v>
      </c>
      <c r="B14" s="394">
        <v>12</v>
      </c>
      <c r="C14" s="395" t="s">
        <v>1402</v>
      </c>
      <c r="D14">
        <v>12</v>
      </c>
    </row>
    <row r="15" spans="1:4">
      <c r="A15" s="4" t="s">
        <v>1431</v>
      </c>
      <c r="B15" s="396">
        <v>13</v>
      </c>
      <c r="C15" s="397" t="s">
        <v>1403</v>
      </c>
      <c r="D15">
        <v>13</v>
      </c>
    </row>
    <row r="16" spans="1:4">
      <c r="A16" s="4" t="s">
        <v>1432</v>
      </c>
      <c r="B16" s="390">
        <v>14</v>
      </c>
      <c r="C16" s="391" t="s">
        <v>1392</v>
      </c>
      <c r="D16">
        <v>14</v>
      </c>
    </row>
    <row r="17" spans="1:4">
      <c r="A17" s="4" t="s">
        <v>1432</v>
      </c>
      <c r="B17" s="392">
        <v>15</v>
      </c>
      <c r="C17" s="393" t="s">
        <v>1393</v>
      </c>
      <c r="D17">
        <v>15</v>
      </c>
    </row>
    <row r="18" spans="1:4">
      <c r="A18" s="4" t="s">
        <v>1432</v>
      </c>
      <c r="B18" s="392">
        <v>16</v>
      </c>
      <c r="C18" s="393" t="s">
        <v>1394</v>
      </c>
      <c r="D18">
        <v>16</v>
      </c>
    </row>
    <row r="19" spans="1:4">
      <c r="A19" s="4" t="s">
        <v>1432</v>
      </c>
      <c r="B19" s="392">
        <v>17</v>
      </c>
      <c r="C19" s="393" t="s">
        <v>1396</v>
      </c>
      <c r="D19">
        <v>17</v>
      </c>
    </row>
    <row r="20" spans="1:4">
      <c r="A20" s="4" t="s">
        <v>1432</v>
      </c>
      <c r="B20" s="392">
        <v>18</v>
      </c>
      <c r="C20" s="393" t="s">
        <v>1398</v>
      </c>
      <c r="D20">
        <v>18</v>
      </c>
    </row>
    <row r="21" spans="1:4">
      <c r="A21" s="4" t="s">
        <v>1432</v>
      </c>
      <c r="B21" s="392">
        <v>19</v>
      </c>
      <c r="C21" s="393" t="s">
        <v>1404</v>
      </c>
      <c r="D21">
        <v>19</v>
      </c>
    </row>
    <row r="22" spans="1:4">
      <c r="A22" s="4" t="s">
        <v>1432</v>
      </c>
      <c r="B22" s="392">
        <v>20</v>
      </c>
      <c r="C22" s="393" t="s">
        <v>1400</v>
      </c>
      <c r="D22">
        <v>20</v>
      </c>
    </row>
    <row r="23" spans="1:4">
      <c r="A23" s="4" t="s">
        <v>1432</v>
      </c>
      <c r="B23" s="392">
        <v>21</v>
      </c>
      <c r="C23" s="393" t="s">
        <v>1401</v>
      </c>
      <c r="D23">
        <v>21</v>
      </c>
    </row>
    <row r="24" spans="1:4">
      <c r="A24" s="4" t="s">
        <v>1432</v>
      </c>
      <c r="B24" s="392">
        <v>22</v>
      </c>
      <c r="C24" s="393" t="s">
        <v>1430</v>
      </c>
      <c r="D24">
        <v>22</v>
      </c>
    </row>
    <row r="25" spans="1:4">
      <c r="A25" s="4" t="s">
        <v>1432</v>
      </c>
      <c r="B25" s="394">
        <v>23</v>
      </c>
      <c r="C25" s="395" t="s">
        <v>1402</v>
      </c>
      <c r="D25">
        <v>23</v>
      </c>
    </row>
    <row r="26" spans="1:4">
      <c r="A26" s="4" t="s">
        <v>1432</v>
      </c>
      <c r="B26" s="396">
        <v>24</v>
      </c>
      <c r="C26" s="397" t="s">
        <v>1403</v>
      </c>
      <c r="D26">
        <v>24</v>
      </c>
    </row>
    <row r="27" spans="1:4">
      <c r="A27" s="4" t="s">
        <v>1433</v>
      </c>
      <c r="B27" s="390">
        <v>25</v>
      </c>
      <c r="C27" s="391" t="s">
        <v>1438</v>
      </c>
      <c r="D27">
        <v>25</v>
      </c>
    </row>
    <row r="28" spans="1:4">
      <c r="A28" s="4" t="s">
        <v>1433</v>
      </c>
      <c r="B28" s="392">
        <v>26</v>
      </c>
      <c r="C28" s="393" t="s">
        <v>1439</v>
      </c>
      <c r="D28">
        <v>26</v>
      </c>
    </row>
    <row r="29" spans="1:4">
      <c r="A29" s="4" t="s">
        <v>1433</v>
      </c>
      <c r="B29" s="392">
        <v>27</v>
      </c>
      <c r="C29" s="393" t="s">
        <v>1440</v>
      </c>
      <c r="D29">
        <v>27</v>
      </c>
    </row>
    <row r="30" spans="1:4">
      <c r="A30" s="4" t="s">
        <v>1433</v>
      </c>
      <c r="B30" s="392">
        <v>28</v>
      </c>
      <c r="C30" s="393" t="s">
        <v>1441</v>
      </c>
      <c r="D30">
        <v>28</v>
      </c>
    </row>
    <row r="31" spans="1:4">
      <c r="A31" s="4" t="s">
        <v>1433</v>
      </c>
      <c r="B31" s="392">
        <v>29</v>
      </c>
      <c r="C31" s="393" t="s">
        <v>1442</v>
      </c>
      <c r="D31">
        <v>29</v>
      </c>
    </row>
    <row r="32" spans="1:4">
      <c r="A32" s="4" t="s">
        <v>1433</v>
      </c>
      <c r="B32" s="392">
        <v>30</v>
      </c>
      <c r="C32" s="393" t="s">
        <v>1443</v>
      </c>
      <c r="D32">
        <v>30</v>
      </c>
    </row>
    <row r="33" spans="1:4">
      <c r="A33" s="4" t="s">
        <v>1433</v>
      </c>
      <c r="B33" s="392">
        <v>31</v>
      </c>
      <c r="C33" s="393" t="s">
        <v>1444</v>
      </c>
      <c r="D33">
        <v>31</v>
      </c>
    </row>
    <row r="34" spans="1:4">
      <c r="A34" s="4" t="s">
        <v>1433</v>
      </c>
      <c r="B34" s="392">
        <v>32</v>
      </c>
      <c r="C34" s="393" t="s">
        <v>1445</v>
      </c>
      <c r="D34">
        <v>32</v>
      </c>
    </row>
    <row r="35" spans="1:4">
      <c r="A35" s="4" t="s">
        <v>1433</v>
      </c>
      <c r="B35" s="392">
        <v>33</v>
      </c>
      <c r="C35" s="393" t="s">
        <v>1446</v>
      </c>
      <c r="D35">
        <v>33</v>
      </c>
    </row>
    <row r="36" spans="1:4">
      <c r="A36" s="4" t="s">
        <v>1433</v>
      </c>
      <c r="B36" s="392">
        <v>34</v>
      </c>
      <c r="C36" s="393" t="s">
        <v>1447</v>
      </c>
      <c r="D36">
        <v>34</v>
      </c>
    </row>
    <row r="37" spans="1:4">
      <c r="A37" s="4" t="s">
        <v>1433</v>
      </c>
      <c r="B37" s="392">
        <v>35</v>
      </c>
      <c r="C37" s="393" t="s">
        <v>1448</v>
      </c>
      <c r="D37">
        <v>35</v>
      </c>
    </row>
    <row r="38" spans="1:4">
      <c r="A38" s="4" t="s">
        <v>1433</v>
      </c>
      <c r="B38" s="394">
        <v>36</v>
      </c>
      <c r="C38" s="395" t="s">
        <v>1449</v>
      </c>
      <c r="D38">
        <v>36</v>
      </c>
    </row>
    <row r="39" spans="1:4">
      <c r="A39" s="4" t="s">
        <v>1433</v>
      </c>
      <c r="B39" s="396">
        <v>37</v>
      </c>
      <c r="C39" s="397" t="s">
        <v>1427</v>
      </c>
      <c r="D39">
        <v>37</v>
      </c>
    </row>
    <row r="40" spans="1:4">
      <c r="A40" s="4" t="s">
        <v>1434</v>
      </c>
      <c r="B40" s="390">
        <v>38</v>
      </c>
      <c r="C40" s="391" t="s">
        <v>1438</v>
      </c>
      <c r="D40">
        <v>38</v>
      </c>
    </row>
    <row r="41" spans="1:4">
      <c r="A41" s="4" t="s">
        <v>1434</v>
      </c>
      <c r="B41" s="392">
        <v>39</v>
      </c>
      <c r="C41" s="393" t="s">
        <v>1439</v>
      </c>
      <c r="D41">
        <v>39</v>
      </c>
    </row>
    <row r="42" spans="1:4">
      <c r="A42" s="4" t="s">
        <v>1434</v>
      </c>
      <c r="B42" s="392">
        <v>40</v>
      </c>
      <c r="C42" s="393" t="s">
        <v>1440</v>
      </c>
      <c r="D42">
        <v>40</v>
      </c>
    </row>
    <row r="43" spans="1:4">
      <c r="A43" s="4" t="s">
        <v>1434</v>
      </c>
      <c r="B43" s="392">
        <v>41</v>
      </c>
      <c r="C43" s="393" t="s">
        <v>1442</v>
      </c>
      <c r="D43">
        <v>41</v>
      </c>
    </row>
    <row r="44" spans="1:4">
      <c r="A44" s="4" t="s">
        <v>1434</v>
      </c>
      <c r="B44" s="392">
        <v>42</v>
      </c>
      <c r="C44" s="393" t="s">
        <v>1443</v>
      </c>
      <c r="D44">
        <v>42</v>
      </c>
    </row>
    <row r="45" spans="1:4">
      <c r="A45" s="4" t="s">
        <v>1434</v>
      </c>
      <c r="B45" s="392">
        <v>43</v>
      </c>
      <c r="C45" s="393" t="s">
        <v>1450</v>
      </c>
      <c r="D45">
        <v>43</v>
      </c>
    </row>
    <row r="46" spans="1:4">
      <c r="A46" s="4" t="s">
        <v>1434</v>
      </c>
      <c r="B46" s="392">
        <v>44</v>
      </c>
      <c r="C46" s="393" t="s">
        <v>1446</v>
      </c>
      <c r="D46">
        <v>44</v>
      </c>
    </row>
    <row r="47" spans="1:4">
      <c r="A47" s="4" t="s">
        <v>1434</v>
      </c>
      <c r="B47" s="392">
        <v>45</v>
      </c>
      <c r="C47" s="393" t="s">
        <v>1447</v>
      </c>
      <c r="D47">
        <v>45</v>
      </c>
    </row>
    <row r="48" spans="1:4">
      <c r="A48" s="4" t="s">
        <v>1434</v>
      </c>
      <c r="B48" s="392">
        <v>46</v>
      </c>
      <c r="C48" s="393" t="s">
        <v>1448</v>
      </c>
      <c r="D48">
        <v>46</v>
      </c>
    </row>
    <row r="49" spans="1:4">
      <c r="A49" s="4" t="s">
        <v>1434</v>
      </c>
      <c r="B49" s="394">
        <v>47</v>
      </c>
      <c r="C49" s="395" t="s">
        <v>1449</v>
      </c>
      <c r="D49">
        <v>47</v>
      </c>
    </row>
    <row r="50" spans="1:4">
      <c r="A50" s="4" t="s">
        <v>1434</v>
      </c>
      <c r="B50" s="398">
        <v>48</v>
      </c>
      <c r="C50" s="399" t="s">
        <v>1428</v>
      </c>
      <c r="D50">
        <v>48</v>
      </c>
    </row>
    <row r="51" spans="1:4">
      <c r="A51" s="4" t="s">
        <v>1429</v>
      </c>
      <c r="B51" s="390">
        <v>49</v>
      </c>
      <c r="C51" s="391" t="s">
        <v>1451</v>
      </c>
      <c r="D51">
        <v>49</v>
      </c>
    </row>
    <row r="52" spans="1:4">
      <c r="A52" s="4" t="s">
        <v>1429</v>
      </c>
      <c r="B52" s="392">
        <v>50</v>
      </c>
      <c r="C52" s="393" t="s">
        <v>1452</v>
      </c>
      <c r="D52">
        <v>50</v>
      </c>
    </row>
    <row r="53" spans="1:4">
      <c r="A53" s="4" t="s">
        <v>1429</v>
      </c>
      <c r="B53" s="392">
        <v>51</v>
      </c>
      <c r="C53" s="393" t="s">
        <v>1453</v>
      </c>
      <c r="D53">
        <v>51</v>
      </c>
    </row>
    <row r="54" spans="1:4">
      <c r="A54" s="4" t="s">
        <v>1429</v>
      </c>
      <c r="B54" s="392">
        <v>52</v>
      </c>
      <c r="C54" s="393" t="s">
        <v>1454</v>
      </c>
      <c r="D54">
        <v>52</v>
      </c>
    </row>
    <row r="55" spans="1:4">
      <c r="A55" s="4" t="s">
        <v>1429</v>
      </c>
      <c r="B55" s="392">
        <v>53</v>
      </c>
      <c r="C55" s="393" t="s">
        <v>1455</v>
      </c>
      <c r="D55">
        <v>53</v>
      </c>
    </row>
    <row r="56" spans="1:4">
      <c r="A56" s="4" t="s">
        <v>1429</v>
      </c>
      <c r="B56" s="392">
        <v>54</v>
      </c>
      <c r="C56" s="393" t="s">
        <v>1456</v>
      </c>
      <c r="D56">
        <v>54</v>
      </c>
    </row>
    <row r="57" spans="1:4">
      <c r="A57" s="4" t="s">
        <v>1429</v>
      </c>
      <c r="B57" s="392">
        <v>55</v>
      </c>
      <c r="C57" s="393" t="s">
        <v>1457</v>
      </c>
      <c r="D57">
        <v>55</v>
      </c>
    </row>
    <row r="58" spans="1:4">
      <c r="A58" s="4" t="s">
        <v>1436</v>
      </c>
      <c r="B58" s="394">
        <v>56</v>
      </c>
      <c r="C58" s="395" t="s">
        <v>1458</v>
      </c>
      <c r="D58">
        <v>56</v>
      </c>
    </row>
    <row r="59" spans="1:4">
      <c r="A59" s="4" t="s">
        <v>1435</v>
      </c>
      <c r="B59" s="396">
        <v>57</v>
      </c>
      <c r="C59" s="397" t="s">
        <v>1459</v>
      </c>
      <c r="D59">
        <v>57</v>
      </c>
    </row>
    <row r="60" spans="1:4">
      <c r="A60" s="4" t="s">
        <v>1437</v>
      </c>
      <c r="B60" s="390">
        <v>58</v>
      </c>
      <c r="C60" s="391" t="s">
        <v>1451</v>
      </c>
      <c r="D60">
        <v>58</v>
      </c>
    </row>
    <row r="61" spans="1:4">
      <c r="A61" s="4" t="s">
        <v>1437</v>
      </c>
      <c r="B61" s="392">
        <v>59</v>
      </c>
      <c r="C61" s="393" t="s">
        <v>1460</v>
      </c>
      <c r="D61">
        <v>59</v>
      </c>
    </row>
    <row r="62" spans="1:4">
      <c r="A62" s="4" t="s">
        <v>1437</v>
      </c>
      <c r="B62" s="390">
        <v>60</v>
      </c>
      <c r="C62" s="393" t="s">
        <v>1461</v>
      </c>
      <c r="D62">
        <v>60</v>
      </c>
    </row>
    <row r="63" spans="1:4">
      <c r="A63" s="4" t="s">
        <v>1437</v>
      </c>
      <c r="B63" s="392">
        <v>61</v>
      </c>
      <c r="C63" s="393" t="s">
        <v>1455</v>
      </c>
      <c r="D63">
        <v>61</v>
      </c>
    </row>
    <row r="64" spans="1:4">
      <c r="A64" s="4" t="s">
        <v>1437</v>
      </c>
      <c r="B64" s="390">
        <v>62</v>
      </c>
      <c r="C64" s="393" t="s">
        <v>1456</v>
      </c>
      <c r="D64">
        <v>62</v>
      </c>
    </row>
    <row r="65" spans="1:4">
      <c r="A65" s="4" t="s">
        <v>1437</v>
      </c>
      <c r="B65" s="392">
        <v>63</v>
      </c>
      <c r="C65" s="393" t="s">
        <v>1457</v>
      </c>
      <c r="D65">
        <v>63</v>
      </c>
    </row>
    <row r="66" spans="1:4">
      <c r="A66" s="4" t="s">
        <v>1437</v>
      </c>
      <c r="B66" s="390">
        <v>64</v>
      </c>
      <c r="C66" s="400" t="s">
        <v>1462</v>
      </c>
      <c r="D66">
        <v>64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A8D5-F5D5-4125-8BBB-12AC84FC9FD7}">
  <sheetPr>
    <tabColor rgb="FFCCFFCC"/>
  </sheetPr>
  <dimension ref="A1:J417"/>
  <sheetViews>
    <sheetView topLeftCell="A39" zoomScale="80" workbookViewId="0">
      <selection activeCell="C41" sqref="C41"/>
    </sheetView>
  </sheetViews>
  <sheetFormatPr defaultRowHeight="18"/>
  <cols>
    <col min="1" max="1" width="6.08203125" customWidth="1"/>
    <col min="2" max="2" width="11" customWidth="1"/>
    <col min="3" max="3" width="9.25" customWidth="1"/>
    <col min="4" max="4" width="27.58203125" customWidth="1"/>
    <col min="5" max="5" width="9" customWidth="1"/>
    <col min="6" max="6" width="4.5" style="57" customWidth="1"/>
    <col min="7" max="7" width="9" customWidth="1"/>
    <col min="8" max="8" width="10" customWidth="1"/>
    <col min="9" max="9" width="15.08203125" customWidth="1"/>
    <col min="10" max="10" width="23.5" customWidth="1"/>
  </cols>
  <sheetData>
    <row r="1" spans="1:10">
      <c r="A1" s="28" t="s">
        <v>252</v>
      </c>
      <c r="B1" s="28" t="s">
        <v>253</v>
      </c>
      <c r="C1" s="28" t="s">
        <v>250</v>
      </c>
      <c r="D1" s="28" t="s">
        <v>251</v>
      </c>
      <c r="F1" s="55" t="s">
        <v>259</v>
      </c>
      <c r="G1" s="56" t="s">
        <v>260</v>
      </c>
      <c r="H1" s="56" t="s">
        <v>197</v>
      </c>
      <c r="I1" s="56" t="s">
        <v>261</v>
      </c>
      <c r="J1" s="56"/>
    </row>
    <row r="2" spans="1:10">
      <c r="A2">
        <v>1</v>
      </c>
      <c r="B2" t="s">
        <v>1</v>
      </c>
      <c r="C2">
        <v>1</v>
      </c>
      <c r="D2" t="s">
        <v>113</v>
      </c>
      <c r="F2" s="57">
        <v>1</v>
      </c>
      <c r="G2" t="s">
        <v>262</v>
      </c>
      <c r="H2" t="s">
        <v>968</v>
      </c>
      <c r="I2" t="s">
        <v>263</v>
      </c>
      <c r="J2" t="s">
        <v>264</v>
      </c>
    </row>
    <row r="3" spans="1:10">
      <c r="A3">
        <v>2</v>
      </c>
      <c r="B3" t="s">
        <v>3</v>
      </c>
      <c r="C3">
        <v>2</v>
      </c>
      <c r="D3" t="s">
        <v>114</v>
      </c>
      <c r="F3" s="57">
        <v>2</v>
      </c>
      <c r="G3" t="s">
        <v>262</v>
      </c>
      <c r="H3" t="s">
        <v>969</v>
      </c>
      <c r="I3" s="414" t="s">
        <v>265</v>
      </c>
      <c r="J3" t="s">
        <v>266</v>
      </c>
    </row>
    <row r="4" spans="1:10">
      <c r="A4">
        <v>3</v>
      </c>
      <c r="B4" t="s">
        <v>4</v>
      </c>
      <c r="C4">
        <v>3</v>
      </c>
      <c r="D4" t="s">
        <v>115</v>
      </c>
      <c r="F4" s="57">
        <v>3</v>
      </c>
      <c r="G4" t="s">
        <v>262</v>
      </c>
      <c r="H4" t="s">
        <v>970</v>
      </c>
      <c r="I4" s="414" t="s">
        <v>267</v>
      </c>
      <c r="J4" t="s">
        <v>268</v>
      </c>
    </row>
    <row r="5" spans="1:10">
      <c r="A5">
        <v>4</v>
      </c>
      <c r="B5" t="s">
        <v>5</v>
      </c>
      <c r="C5">
        <v>4</v>
      </c>
      <c r="D5" t="s">
        <v>137</v>
      </c>
      <c r="F5" s="57">
        <v>4</v>
      </c>
      <c r="G5" t="s">
        <v>262</v>
      </c>
      <c r="H5" t="s">
        <v>971</v>
      </c>
      <c r="I5" t="s">
        <v>269</v>
      </c>
      <c r="J5" t="s">
        <v>270</v>
      </c>
    </row>
    <row r="6" spans="1:10">
      <c r="A6">
        <v>5</v>
      </c>
      <c r="B6" t="s">
        <v>6</v>
      </c>
      <c r="C6">
        <v>5</v>
      </c>
      <c r="D6" t="s">
        <v>116</v>
      </c>
      <c r="F6" s="57">
        <v>5</v>
      </c>
      <c r="G6" t="s">
        <v>262</v>
      </c>
      <c r="H6" t="s">
        <v>972</v>
      </c>
      <c r="I6" s="414" t="s">
        <v>271</v>
      </c>
      <c r="J6" t="s">
        <v>272</v>
      </c>
    </row>
    <row r="7" spans="1:10">
      <c r="A7">
        <v>6</v>
      </c>
      <c r="B7" t="s">
        <v>7</v>
      </c>
      <c r="C7">
        <v>6</v>
      </c>
      <c r="D7" t="s">
        <v>117</v>
      </c>
      <c r="F7" s="57">
        <v>6</v>
      </c>
      <c r="G7" t="s">
        <v>262</v>
      </c>
      <c r="H7" t="s">
        <v>973</v>
      </c>
      <c r="I7" t="s">
        <v>273</v>
      </c>
      <c r="J7" t="s">
        <v>274</v>
      </c>
    </row>
    <row r="8" spans="1:10">
      <c r="A8">
        <v>7</v>
      </c>
      <c r="B8" t="s">
        <v>8</v>
      </c>
      <c r="C8">
        <v>7</v>
      </c>
      <c r="D8" t="s">
        <v>118</v>
      </c>
      <c r="F8" s="57">
        <v>7</v>
      </c>
      <c r="G8" t="s">
        <v>262</v>
      </c>
      <c r="H8" t="s">
        <v>974</v>
      </c>
      <c r="I8" t="s">
        <v>275</v>
      </c>
      <c r="J8" t="s">
        <v>276</v>
      </c>
    </row>
    <row r="9" spans="1:10">
      <c r="A9">
        <v>8</v>
      </c>
      <c r="B9" t="s">
        <v>9</v>
      </c>
      <c r="C9">
        <v>8</v>
      </c>
      <c r="D9" t="s">
        <v>119</v>
      </c>
      <c r="F9" s="57">
        <v>8</v>
      </c>
      <c r="G9" t="s">
        <v>262</v>
      </c>
      <c r="H9" t="s">
        <v>975</v>
      </c>
      <c r="I9" t="s">
        <v>277</v>
      </c>
      <c r="J9" t="s">
        <v>278</v>
      </c>
    </row>
    <row r="10" spans="1:10">
      <c r="A10">
        <v>9</v>
      </c>
      <c r="B10" t="s">
        <v>10</v>
      </c>
      <c r="C10">
        <v>9</v>
      </c>
      <c r="D10" t="s">
        <v>138</v>
      </c>
      <c r="F10" s="57">
        <v>9</v>
      </c>
      <c r="G10" t="s">
        <v>262</v>
      </c>
      <c r="H10" t="s">
        <v>976</v>
      </c>
      <c r="I10" t="s">
        <v>279</v>
      </c>
      <c r="J10" t="s">
        <v>280</v>
      </c>
    </row>
    <row r="11" spans="1:10">
      <c r="A11">
        <v>10</v>
      </c>
      <c r="B11" t="s">
        <v>11</v>
      </c>
      <c r="C11">
        <v>10</v>
      </c>
      <c r="D11" t="s">
        <v>120</v>
      </c>
      <c r="F11" s="57">
        <v>10</v>
      </c>
      <c r="G11" t="s">
        <v>262</v>
      </c>
      <c r="H11" t="s">
        <v>977</v>
      </c>
      <c r="I11" s="414" t="s">
        <v>281</v>
      </c>
      <c r="J11" t="s">
        <v>282</v>
      </c>
    </row>
    <row r="12" spans="1:10">
      <c r="A12">
        <v>11</v>
      </c>
      <c r="B12" t="s">
        <v>12</v>
      </c>
      <c r="C12">
        <v>11</v>
      </c>
      <c r="D12" t="s">
        <v>121</v>
      </c>
      <c r="F12" s="57">
        <v>11</v>
      </c>
      <c r="G12" t="s">
        <v>262</v>
      </c>
      <c r="H12" t="s">
        <v>978</v>
      </c>
      <c r="I12" t="s">
        <v>283</v>
      </c>
      <c r="J12" t="s">
        <v>284</v>
      </c>
    </row>
    <row r="13" spans="1:10">
      <c r="A13">
        <v>12</v>
      </c>
      <c r="B13" t="s">
        <v>13</v>
      </c>
      <c r="C13">
        <v>12</v>
      </c>
      <c r="D13" t="s">
        <v>122</v>
      </c>
      <c r="F13" s="57">
        <v>12</v>
      </c>
      <c r="G13" t="s">
        <v>262</v>
      </c>
      <c r="H13" t="s">
        <v>979</v>
      </c>
      <c r="I13" t="s">
        <v>285</v>
      </c>
      <c r="J13" t="s">
        <v>286</v>
      </c>
    </row>
    <row r="14" spans="1:10">
      <c r="A14">
        <v>13</v>
      </c>
      <c r="B14" t="s">
        <v>1352</v>
      </c>
      <c r="C14">
        <v>13</v>
      </c>
      <c r="D14" t="s">
        <v>1352</v>
      </c>
      <c r="F14" s="57">
        <v>13</v>
      </c>
      <c r="G14" t="s">
        <v>262</v>
      </c>
      <c r="H14" t="s">
        <v>980</v>
      </c>
      <c r="I14" t="s">
        <v>287</v>
      </c>
      <c r="J14" t="s">
        <v>288</v>
      </c>
    </row>
    <row r="15" spans="1:10">
      <c r="A15">
        <v>14</v>
      </c>
      <c r="B15" t="s">
        <v>15</v>
      </c>
      <c r="C15">
        <v>14</v>
      </c>
      <c r="D15" t="s">
        <v>124</v>
      </c>
      <c r="F15" s="57">
        <v>14</v>
      </c>
      <c r="G15" t="s">
        <v>262</v>
      </c>
      <c r="H15" t="s">
        <v>981</v>
      </c>
      <c r="I15" s="414" t="s">
        <v>289</v>
      </c>
      <c r="J15" t="s">
        <v>290</v>
      </c>
    </row>
    <row r="16" spans="1:10">
      <c r="A16">
        <v>15</v>
      </c>
      <c r="B16" t="s">
        <v>16</v>
      </c>
      <c r="C16">
        <v>15</v>
      </c>
      <c r="D16" t="s">
        <v>125</v>
      </c>
      <c r="F16" s="57">
        <v>15</v>
      </c>
      <c r="G16" t="s">
        <v>262</v>
      </c>
      <c r="H16" t="s">
        <v>982</v>
      </c>
      <c r="I16" t="s">
        <v>291</v>
      </c>
      <c r="J16" t="s">
        <v>292</v>
      </c>
    </row>
    <row r="17" spans="1:10">
      <c r="A17">
        <v>16</v>
      </c>
      <c r="B17" t="s">
        <v>17</v>
      </c>
      <c r="C17">
        <v>16</v>
      </c>
      <c r="D17" t="s">
        <v>126</v>
      </c>
      <c r="F17" s="57">
        <v>16</v>
      </c>
      <c r="G17" t="s">
        <v>262</v>
      </c>
      <c r="H17" t="s">
        <v>983</v>
      </c>
      <c r="I17" s="414" t="s">
        <v>293</v>
      </c>
      <c r="J17" t="s">
        <v>294</v>
      </c>
    </row>
    <row r="18" spans="1:10">
      <c r="A18">
        <v>17</v>
      </c>
      <c r="B18" t="s">
        <v>18</v>
      </c>
      <c r="C18">
        <v>17</v>
      </c>
      <c r="D18" t="s">
        <v>139</v>
      </c>
      <c r="F18" s="57">
        <v>17</v>
      </c>
      <c r="G18" t="s">
        <v>262</v>
      </c>
      <c r="H18" t="s">
        <v>984</v>
      </c>
      <c r="I18" s="414" t="s">
        <v>295</v>
      </c>
      <c r="J18" t="s">
        <v>296</v>
      </c>
    </row>
    <row r="19" spans="1:10">
      <c r="A19">
        <v>18</v>
      </c>
      <c r="B19" t="s">
        <v>19</v>
      </c>
      <c r="C19">
        <v>18</v>
      </c>
      <c r="D19" t="s">
        <v>127</v>
      </c>
      <c r="F19" s="57">
        <v>18</v>
      </c>
      <c r="G19" t="s">
        <v>262</v>
      </c>
      <c r="H19" t="s">
        <v>985</v>
      </c>
      <c r="I19" s="414" t="s">
        <v>297</v>
      </c>
      <c r="J19" t="s">
        <v>298</v>
      </c>
    </row>
    <row r="20" spans="1:10">
      <c r="A20">
        <v>19</v>
      </c>
      <c r="B20" t="s">
        <v>29</v>
      </c>
      <c r="C20">
        <v>19</v>
      </c>
      <c r="D20" t="s">
        <v>128</v>
      </c>
      <c r="F20" s="57">
        <v>19</v>
      </c>
      <c r="G20" t="s">
        <v>262</v>
      </c>
      <c r="H20" t="s">
        <v>986</v>
      </c>
      <c r="I20" t="s">
        <v>299</v>
      </c>
      <c r="J20" t="s">
        <v>300</v>
      </c>
    </row>
    <row r="21" spans="1:10">
      <c r="A21">
        <v>20</v>
      </c>
      <c r="B21" t="s">
        <v>28</v>
      </c>
      <c r="C21">
        <v>20</v>
      </c>
      <c r="D21" t="s">
        <v>129</v>
      </c>
      <c r="F21" s="57">
        <v>20</v>
      </c>
      <c r="G21" t="s">
        <v>262</v>
      </c>
      <c r="H21" t="s">
        <v>987</v>
      </c>
      <c r="I21" s="414" t="s">
        <v>301</v>
      </c>
      <c r="J21" t="s">
        <v>302</v>
      </c>
    </row>
    <row r="22" spans="1:10">
      <c r="A22">
        <v>21</v>
      </c>
      <c r="B22" t="s">
        <v>20</v>
      </c>
      <c r="C22">
        <v>21</v>
      </c>
      <c r="D22" t="s">
        <v>130</v>
      </c>
      <c r="F22" s="57">
        <v>21</v>
      </c>
      <c r="G22" t="s">
        <v>262</v>
      </c>
      <c r="H22" t="s">
        <v>988</v>
      </c>
      <c r="I22" s="414" t="s">
        <v>303</v>
      </c>
      <c r="J22" t="s">
        <v>304</v>
      </c>
    </row>
    <row r="23" spans="1:10">
      <c r="A23">
        <v>22</v>
      </c>
      <c r="B23" t="s">
        <v>21</v>
      </c>
      <c r="C23">
        <v>22</v>
      </c>
      <c r="D23" t="s">
        <v>131</v>
      </c>
      <c r="F23" s="57">
        <v>22</v>
      </c>
      <c r="G23" t="s">
        <v>262</v>
      </c>
      <c r="H23" t="s">
        <v>989</v>
      </c>
      <c r="I23" s="414" t="s">
        <v>305</v>
      </c>
      <c r="J23" t="s">
        <v>306</v>
      </c>
    </row>
    <row r="24" spans="1:10">
      <c r="A24">
        <v>23</v>
      </c>
      <c r="B24" t="s">
        <v>22</v>
      </c>
      <c r="C24">
        <v>23</v>
      </c>
      <c r="D24" t="s">
        <v>132</v>
      </c>
      <c r="F24" s="57">
        <v>23</v>
      </c>
      <c r="G24" t="s">
        <v>262</v>
      </c>
      <c r="H24" t="s">
        <v>990</v>
      </c>
      <c r="I24" s="414" t="s">
        <v>307</v>
      </c>
      <c r="J24" t="s">
        <v>308</v>
      </c>
    </row>
    <row r="25" spans="1:10">
      <c r="A25">
        <v>24</v>
      </c>
      <c r="B25" t="s">
        <v>23</v>
      </c>
      <c r="C25">
        <v>24</v>
      </c>
      <c r="D25" t="s">
        <v>133</v>
      </c>
      <c r="F25" s="57">
        <v>24</v>
      </c>
      <c r="G25" t="s">
        <v>262</v>
      </c>
      <c r="H25" t="s">
        <v>991</v>
      </c>
      <c r="I25" t="s">
        <v>309</v>
      </c>
      <c r="J25" t="s">
        <v>310</v>
      </c>
    </row>
    <row r="26" spans="1:10">
      <c r="A26">
        <v>25</v>
      </c>
      <c r="B26" t="s">
        <v>24</v>
      </c>
      <c r="C26">
        <v>25</v>
      </c>
      <c r="D26" t="s">
        <v>134</v>
      </c>
      <c r="F26" s="57">
        <v>25</v>
      </c>
      <c r="G26" t="s">
        <v>262</v>
      </c>
      <c r="H26" t="s">
        <v>992</v>
      </c>
      <c r="I26" s="414" t="s">
        <v>311</v>
      </c>
      <c r="J26" t="s">
        <v>312</v>
      </c>
    </row>
    <row r="27" spans="1:10">
      <c r="A27">
        <v>26</v>
      </c>
      <c r="B27" t="s">
        <v>25</v>
      </c>
      <c r="C27">
        <v>26</v>
      </c>
      <c r="D27" t="s">
        <v>135</v>
      </c>
      <c r="F27" s="57">
        <v>26</v>
      </c>
      <c r="G27" t="s">
        <v>262</v>
      </c>
      <c r="H27" t="s">
        <v>993</v>
      </c>
      <c r="I27" t="s">
        <v>313</v>
      </c>
      <c r="J27" t="s">
        <v>314</v>
      </c>
    </row>
    <row r="28" spans="1:10">
      <c r="A28">
        <v>27</v>
      </c>
      <c r="B28" t="s">
        <v>26</v>
      </c>
      <c r="C28">
        <v>27</v>
      </c>
      <c r="D28" t="s">
        <v>136</v>
      </c>
      <c r="F28" s="57">
        <v>27</v>
      </c>
      <c r="G28" t="s">
        <v>262</v>
      </c>
      <c r="H28" t="s">
        <v>994</v>
      </c>
      <c r="I28" s="414" t="s">
        <v>315</v>
      </c>
      <c r="J28" t="s">
        <v>316</v>
      </c>
    </row>
    <row r="29" spans="1:10">
      <c r="A29">
        <v>28</v>
      </c>
      <c r="B29" t="s">
        <v>27</v>
      </c>
      <c r="C29">
        <v>28</v>
      </c>
      <c r="D29" t="s">
        <v>140</v>
      </c>
      <c r="F29" s="57">
        <v>28</v>
      </c>
      <c r="G29" t="s">
        <v>262</v>
      </c>
      <c r="H29" t="s">
        <v>995</v>
      </c>
      <c r="I29" s="414" t="s">
        <v>317</v>
      </c>
      <c r="J29" t="s">
        <v>318</v>
      </c>
    </row>
    <row r="30" spans="1:10">
      <c r="A30">
        <v>29</v>
      </c>
      <c r="B30" t="s">
        <v>1369</v>
      </c>
      <c r="C30">
        <v>29</v>
      </c>
      <c r="D30" t="s">
        <v>1369</v>
      </c>
      <c r="F30" s="57">
        <v>29</v>
      </c>
      <c r="G30" t="s">
        <v>262</v>
      </c>
      <c r="H30" t="s">
        <v>996</v>
      </c>
      <c r="I30" s="414" t="s">
        <v>319</v>
      </c>
      <c r="J30" t="s">
        <v>320</v>
      </c>
    </row>
    <row r="31" spans="1:10">
      <c r="A31">
        <v>30</v>
      </c>
      <c r="B31" t="s">
        <v>1368</v>
      </c>
      <c r="C31">
        <v>30</v>
      </c>
      <c r="D31" t="s">
        <v>1368</v>
      </c>
      <c r="F31" s="57">
        <v>30</v>
      </c>
      <c r="G31" t="s">
        <v>262</v>
      </c>
      <c r="H31" t="s">
        <v>997</v>
      </c>
      <c r="I31" s="414" t="s">
        <v>321</v>
      </c>
      <c r="J31" t="s">
        <v>322</v>
      </c>
    </row>
    <row r="32" spans="1:10">
      <c r="A32">
        <v>31</v>
      </c>
      <c r="C32">
        <v>31</v>
      </c>
      <c r="F32" s="57">
        <v>31</v>
      </c>
      <c r="G32" t="s">
        <v>262</v>
      </c>
      <c r="H32" t="s">
        <v>998</v>
      </c>
      <c r="I32" s="414" t="s">
        <v>323</v>
      </c>
      <c r="J32" t="s">
        <v>324</v>
      </c>
    </row>
    <row r="33" spans="1:10">
      <c r="A33">
        <v>32</v>
      </c>
      <c r="C33">
        <v>32</v>
      </c>
      <c r="F33" s="57">
        <v>32</v>
      </c>
      <c r="G33" t="s">
        <v>262</v>
      </c>
      <c r="H33" t="s">
        <v>999</v>
      </c>
      <c r="I33" s="414" t="s">
        <v>325</v>
      </c>
      <c r="J33" t="s">
        <v>326</v>
      </c>
    </row>
    <row r="34" spans="1:10">
      <c r="A34">
        <v>33</v>
      </c>
      <c r="C34">
        <v>33</v>
      </c>
      <c r="F34" s="57">
        <v>33</v>
      </c>
      <c r="G34" t="s">
        <v>262</v>
      </c>
      <c r="H34" t="s">
        <v>1000</v>
      </c>
      <c r="I34" t="s">
        <v>327</v>
      </c>
      <c r="J34" t="s">
        <v>328</v>
      </c>
    </row>
    <row r="35" spans="1:10">
      <c r="A35">
        <v>34</v>
      </c>
      <c r="C35">
        <v>34</v>
      </c>
      <c r="F35" s="57">
        <v>34</v>
      </c>
      <c r="G35" t="s">
        <v>262</v>
      </c>
      <c r="H35" t="s">
        <v>1001</v>
      </c>
      <c r="I35" s="414" t="s">
        <v>329</v>
      </c>
      <c r="J35" t="s">
        <v>330</v>
      </c>
    </row>
    <row r="36" spans="1:10">
      <c r="A36">
        <v>35</v>
      </c>
      <c r="C36">
        <v>35</v>
      </c>
      <c r="F36" s="57">
        <v>35</v>
      </c>
      <c r="G36" t="s">
        <v>262</v>
      </c>
      <c r="H36" t="s">
        <v>1002</v>
      </c>
      <c r="I36" t="s">
        <v>331</v>
      </c>
      <c r="J36" t="s">
        <v>332</v>
      </c>
    </row>
    <row r="37" spans="1:10">
      <c r="A37">
        <v>36</v>
      </c>
      <c r="C37">
        <v>36</v>
      </c>
      <c r="F37" s="57">
        <v>36</v>
      </c>
      <c r="G37" t="s">
        <v>262</v>
      </c>
      <c r="H37" t="s">
        <v>1003</v>
      </c>
      <c r="I37" s="414" t="s">
        <v>333</v>
      </c>
      <c r="J37" t="s">
        <v>334</v>
      </c>
    </row>
    <row r="38" spans="1:10">
      <c r="A38">
        <v>37</v>
      </c>
      <c r="C38">
        <v>37</v>
      </c>
      <c r="F38" s="57">
        <v>37</v>
      </c>
      <c r="G38" t="s">
        <v>262</v>
      </c>
      <c r="H38" t="s">
        <v>1004</v>
      </c>
      <c r="I38" s="414" t="s">
        <v>335</v>
      </c>
      <c r="J38" t="s">
        <v>336</v>
      </c>
    </row>
    <row r="39" spans="1:10">
      <c r="A39">
        <v>38</v>
      </c>
      <c r="C39">
        <v>38</v>
      </c>
      <c r="F39" s="57">
        <v>38</v>
      </c>
      <c r="G39" t="s">
        <v>262</v>
      </c>
      <c r="H39" t="s">
        <v>1005</v>
      </c>
      <c r="I39" s="414" t="s">
        <v>337</v>
      </c>
      <c r="J39" t="s">
        <v>338</v>
      </c>
    </row>
    <row r="40" spans="1:10">
      <c r="A40">
        <v>39</v>
      </c>
      <c r="C40">
        <v>39</v>
      </c>
      <c r="D40" t="s">
        <v>93</v>
      </c>
      <c r="F40" s="57">
        <v>39</v>
      </c>
      <c r="G40" t="s">
        <v>262</v>
      </c>
      <c r="H40" t="s">
        <v>1006</v>
      </c>
      <c r="I40" s="414" t="s">
        <v>339</v>
      </c>
      <c r="J40" t="s">
        <v>340</v>
      </c>
    </row>
    <row r="41" spans="1:10">
      <c r="A41">
        <v>40</v>
      </c>
      <c r="C41">
        <v>40</v>
      </c>
      <c r="D41" t="s">
        <v>93</v>
      </c>
      <c r="F41" s="57">
        <v>40</v>
      </c>
      <c r="G41" t="s">
        <v>262</v>
      </c>
      <c r="H41" t="s">
        <v>1007</v>
      </c>
      <c r="I41" s="414" t="s">
        <v>341</v>
      </c>
      <c r="J41" t="s">
        <v>342</v>
      </c>
    </row>
    <row r="42" spans="1:10">
      <c r="A42">
        <v>41</v>
      </c>
      <c r="B42" t="s">
        <v>1370</v>
      </c>
      <c r="C42">
        <v>41</v>
      </c>
      <c r="D42" t="s">
        <v>94</v>
      </c>
      <c r="F42" s="57">
        <v>41</v>
      </c>
      <c r="G42" t="s">
        <v>262</v>
      </c>
      <c r="H42" t="s">
        <v>1008</v>
      </c>
      <c r="I42" t="s">
        <v>1505</v>
      </c>
      <c r="J42" t="s">
        <v>343</v>
      </c>
    </row>
    <row r="43" spans="1:10">
      <c r="A43">
        <v>42</v>
      </c>
      <c r="B43" t="s">
        <v>30</v>
      </c>
      <c r="C43">
        <v>42</v>
      </c>
      <c r="D43" t="s">
        <v>95</v>
      </c>
      <c r="F43" s="57">
        <v>42</v>
      </c>
      <c r="G43" t="s">
        <v>262</v>
      </c>
      <c r="H43" t="s">
        <v>1009</v>
      </c>
      <c r="I43" s="414" t="s">
        <v>344</v>
      </c>
      <c r="J43" t="s">
        <v>345</v>
      </c>
    </row>
    <row r="44" spans="1:10">
      <c r="A44">
        <v>43</v>
      </c>
      <c r="B44" t="s">
        <v>31</v>
      </c>
      <c r="C44">
        <v>43</v>
      </c>
      <c r="D44" t="s">
        <v>96</v>
      </c>
      <c r="F44" s="57">
        <v>43</v>
      </c>
      <c r="G44" t="s">
        <v>262</v>
      </c>
      <c r="H44" t="s">
        <v>1010</v>
      </c>
      <c r="I44" s="414" t="s">
        <v>346</v>
      </c>
      <c r="J44" t="s">
        <v>347</v>
      </c>
    </row>
    <row r="45" spans="1:10">
      <c r="A45">
        <v>44</v>
      </c>
      <c r="B45" t="s">
        <v>32</v>
      </c>
      <c r="C45">
        <v>44</v>
      </c>
      <c r="D45" t="s">
        <v>97</v>
      </c>
      <c r="F45" s="57">
        <v>44</v>
      </c>
      <c r="G45" t="s">
        <v>262</v>
      </c>
      <c r="H45" t="s">
        <v>1011</v>
      </c>
      <c r="I45" s="414" t="s">
        <v>348</v>
      </c>
      <c r="J45" t="s">
        <v>349</v>
      </c>
    </row>
    <row r="46" spans="1:10">
      <c r="A46">
        <v>45</v>
      </c>
      <c r="B46" t="s">
        <v>33</v>
      </c>
      <c r="C46">
        <v>45</v>
      </c>
      <c r="D46" t="s">
        <v>98</v>
      </c>
      <c r="F46" s="57">
        <v>45</v>
      </c>
      <c r="G46" t="s">
        <v>262</v>
      </c>
      <c r="H46" t="s">
        <v>1012</v>
      </c>
      <c r="I46" t="s">
        <v>350</v>
      </c>
      <c r="J46" t="s">
        <v>351</v>
      </c>
    </row>
    <row r="47" spans="1:10">
      <c r="A47">
        <v>46</v>
      </c>
      <c r="B47" t="s">
        <v>34</v>
      </c>
      <c r="C47">
        <v>46</v>
      </c>
      <c r="D47" t="s">
        <v>99</v>
      </c>
      <c r="F47" s="57">
        <v>46</v>
      </c>
      <c r="G47" t="s">
        <v>262</v>
      </c>
      <c r="H47" t="s">
        <v>1013</v>
      </c>
      <c r="I47" t="s">
        <v>352</v>
      </c>
      <c r="J47" t="s">
        <v>353</v>
      </c>
    </row>
    <row r="48" spans="1:10">
      <c r="A48">
        <v>47</v>
      </c>
      <c r="B48" t="s">
        <v>35</v>
      </c>
      <c r="C48">
        <v>47</v>
      </c>
      <c r="D48" t="s">
        <v>100</v>
      </c>
      <c r="F48" s="57">
        <v>47</v>
      </c>
      <c r="G48" t="s">
        <v>262</v>
      </c>
      <c r="H48" t="s">
        <v>1014</v>
      </c>
      <c r="I48" t="s">
        <v>354</v>
      </c>
      <c r="J48" t="s">
        <v>355</v>
      </c>
    </row>
    <row r="49" spans="1:10">
      <c r="A49">
        <v>48</v>
      </c>
      <c r="B49" t="s">
        <v>36</v>
      </c>
      <c r="C49">
        <v>48</v>
      </c>
      <c r="D49" t="s">
        <v>1371</v>
      </c>
      <c r="F49" s="57">
        <v>48</v>
      </c>
      <c r="G49" t="s">
        <v>262</v>
      </c>
      <c r="H49" t="s">
        <v>1015</v>
      </c>
      <c r="I49" t="s">
        <v>356</v>
      </c>
      <c r="J49" t="s">
        <v>357</v>
      </c>
    </row>
    <row r="50" spans="1:10">
      <c r="A50">
        <v>49</v>
      </c>
      <c r="C50">
        <v>49</v>
      </c>
      <c r="F50" s="57">
        <v>50</v>
      </c>
      <c r="G50" t="s">
        <v>262</v>
      </c>
      <c r="H50" t="s">
        <v>1016</v>
      </c>
      <c r="I50" t="s">
        <v>358</v>
      </c>
      <c r="J50" t="s">
        <v>359</v>
      </c>
    </row>
    <row r="51" spans="1:10">
      <c r="A51">
        <v>50</v>
      </c>
      <c r="C51">
        <v>50</v>
      </c>
      <c r="F51" s="57">
        <v>51</v>
      </c>
      <c r="G51" t="s">
        <v>262</v>
      </c>
      <c r="H51" t="s">
        <v>1017</v>
      </c>
      <c r="I51" t="s">
        <v>360</v>
      </c>
      <c r="J51" t="s">
        <v>361</v>
      </c>
    </row>
    <row r="52" spans="1:10">
      <c r="A52">
        <v>51</v>
      </c>
      <c r="B52" t="s">
        <v>37</v>
      </c>
      <c r="C52">
        <v>51</v>
      </c>
      <c r="D52" t="s">
        <v>101</v>
      </c>
      <c r="F52" s="57">
        <v>52</v>
      </c>
      <c r="G52" t="s">
        <v>262</v>
      </c>
      <c r="H52" t="s">
        <v>1018</v>
      </c>
      <c r="I52" t="s">
        <v>362</v>
      </c>
      <c r="J52" t="s">
        <v>363</v>
      </c>
    </row>
    <row r="53" spans="1:10">
      <c r="A53">
        <v>52</v>
      </c>
      <c r="B53" t="s">
        <v>38</v>
      </c>
      <c r="C53">
        <v>52</v>
      </c>
      <c r="D53" t="s">
        <v>102</v>
      </c>
      <c r="F53" s="57">
        <v>53</v>
      </c>
      <c r="G53" t="s">
        <v>262</v>
      </c>
      <c r="H53" t="s">
        <v>1019</v>
      </c>
      <c r="I53" t="s">
        <v>364</v>
      </c>
      <c r="J53" t="s">
        <v>365</v>
      </c>
    </row>
    <row r="54" spans="1:10">
      <c r="A54">
        <v>53</v>
      </c>
      <c r="B54" t="s">
        <v>39</v>
      </c>
      <c r="C54">
        <v>53</v>
      </c>
      <c r="D54" t="s">
        <v>103</v>
      </c>
      <c r="F54" s="57">
        <v>54</v>
      </c>
      <c r="G54" t="s">
        <v>262</v>
      </c>
      <c r="H54" t="s">
        <v>1020</v>
      </c>
      <c r="I54" t="s">
        <v>366</v>
      </c>
      <c r="J54" t="s">
        <v>367</v>
      </c>
    </row>
    <row r="55" spans="1:10">
      <c r="A55">
        <v>54</v>
      </c>
      <c r="B55" t="s">
        <v>40</v>
      </c>
      <c r="C55">
        <v>54</v>
      </c>
      <c r="D55" t="s">
        <v>104</v>
      </c>
      <c r="F55" s="57">
        <v>55</v>
      </c>
      <c r="G55" t="s">
        <v>262</v>
      </c>
      <c r="H55" t="s">
        <v>1021</v>
      </c>
      <c r="I55" t="s">
        <v>368</v>
      </c>
      <c r="J55" t="s">
        <v>369</v>
      </c>
    </row>
    <row r="56" spans="1:10">
      <c r="A56">
        <v>55</v>
      </c>
      <c r="B56" t="s">
        <v>41</v>
      </c>
      <c r="C56">
        <v>55</v>
      </c>
      <c r="D56" t="s">
        <v>105</v>
      </c>
      <c r="F56" s="57">
        <v>56</v>
      </c>
      <c r="G56" t="s">
        <v>262</v>
      </c>
      <c r="H56" t="s">
        <v>1022</v>
      </c>
      <c r="I56" t="s">
        <v>370</v>
      </c>
      <c r="J56" t="s">
        <v>371</v>
      </c>
    </row>
    <row r="57" spans="1:10">
      <c r="A57">
        <v>56</v>
      </c>
      <c r="B57" t="s">
        <v>42</v>
      </c>
      <c r="C57">
        <v>56</v>
      </c>
      <c r="D57" t="s">
        <v>106</v>
      </c>
      <c r="F57" s="57">
        <v>58</v>
      </c>
      <c r="G57" t="s">
        <v>262</v>
      </c>
      <c r="H57" t="s">
        <v>1023</v>
      </c>
      <c r="I57" s="255" t="s">
        <v>1514</v>
      </c>
      <c r="J57" t="s">
        <v>1523</v>
      </c>
    </row>
    <row r="58" spans="1:10">
      <c r="A58">
        <v>57</v>
      </c>
      <c r="B58" t="s">
        <v>43</v>
      </c>
      <c r="C58">
        <v>57</v>
      </c>
      <c r="D58" t="s">
        <v>107</v>
      </c>
      <c r="F58" s="57">
        <v>59</v>
      </c>
      <c r="G58" t="s">
        <v>262</v>
      </c>
      <c r="H58" t="s">
        <v>1024</v>
      </c>
      <c r="I58" s="255" t="s">
        <v>1463</v>
      </c>
      <c r="J58" t="s">
        <v>1525</v>
      </c>
    </row>
    <row r="59" spans="1:10">
      <c r="A59">
        <v>58</v>
      </c>
      <c r="B59" t="s">
        <v>44</v>
      </c>
      <c r="C59">
        <v>58</v>
      </c>
      <c r="D59" t="s">
        <v>108</v>
      </c>
      <c r="F59" s="57">
        <v>60</v>
      </c>
      <c r="G59" t="s">
        <v>262</v>
      </c>
      <c r="H59" t="s">
        <v>1025</v>
      </c>
      <c r="I59" s="255" t="s">
        <v>1464</v>
      </c>
      <c r="J59" t="s">
        <v>1526</v>
      </c>
    </row>
    <row r="60" spans="1:10">
      <c r="A60">
        <v>59</v>
      </c>
      <c r="B60" t="s">
        <v>45</v>
      </c>
      <c r="C60">
        <v>59</v>
      </c>
      <c r="D60" t="s">
        <v>109</v>
      </c>
      <c r="F60" s="57">
        <v>61</v>
      </c>
      <c r="G60" t="s">
        <v>262</v>
      </c>
      <c r="H60" t="s">
        <v>1026</v>
      </c>
      <c r="I60" s="415" t="s">
        <v>1515</v>
      </c>
      <c r="J60" t="s">
        <v>1527</v>
      </c>
    </row>
    <row r="61" spans="1:10">
      <c r="A61">
        <v>60</v>
      </c>
      <c r="B61" t="s">
        <v>46</v>
      </c>
      <c r="C61">
        <v>60</v>
      </c>
      <c r="D61" t="s">
        <v>110</v>
      </c>
      <c r="F61" s="57">
        <v>62</v>
      </c>
      <c r="G61" t="s">
        <v>262</v>
      </c>
      <c r="H61" t="s">
        <v>1506</v>
      </c>
      <c r="I61" s="415" t="s">
        <v>1516</v>
      </c>
      <c r="J61" t="s">
        <v>1528</v>
      </c>
    </row>
    <row r="62" spans="1:10">
      <c r="A62">
        <v>61</v>
      </c>
      <c r="B62" t="s">
        <v>47</v>
      </c>
      <c r="C62">
        <v>61</v>
      </c>
      <c r="D62" t="s">
        <v>111</v>
      </c>
      <c r="F62" s="57">
        <v>63</v>
      </c>
      <c r="G62" t="s">
        <v>262</v>
      </c>
      <c r="H62" t="s">
        <v>1507</v>
      </c>
      <c r="I62" t="s">
        <v>372</v>
      </c>
      <c r="J62" t="s">
        <v>373</v>
      </c>
    </row>
    <row r="63" spans="1:10">
      <c r="A63">
        <v>62</v>
      </c>
      <c r="B63" t="s">
        <v>48</v>
      </c>
      <c r="C63">
        <v>62</v>
      </c>
      <c r="D63" t="s">
        <v>112</v>
      </c>
      <c r="F63" s="57">
        <v>64</v>
      </c>
      <c r="G63" t="s">
        <v>262</v>
      </c>
      <c r="H63" t="s">
        <v>1508</v>
      </c>
      <c r="I63" t="s">
        <v>374</v>
      </c>
      <c r="J63" t="s">
        <v>375</v>
      </c>
    </row>
    <row r="64" spans="1:10">
      <c r="A64">
        <v>63</v>
      </c>
      <c r="B64" t="s">
        <v>49</v>
      </c>
      <c r="C64">
        <v>63</v>
      </c>
      <c r="D64" t="s">
        <v>1372</v>
      </c>
      <c r="F64" s="57">
        <v>65</v>
      </c>
      <c r="G64" t="s">
        <v>262</v>
      </c>
      <c r="H64" t="s">
        <v>1509</v>
      </c>
      <c r="I64" t="s">
        <v>376</v>
      </c>
      <c r="J64" t="s">
        <v>377</v>
      </c>
    </row>
    <row r="65" spans="1:10">
      <c r="A65">
        <v>64</v>
      </c>
      <c r="C65">
        <v>64</v>
      </c>
      <c r="F65" s="57">
        <v>66</v>
      </c>
      <c r="G65" t="s">
        <v>262</v>
      </c>
      <c r="H65" t="s">
        <v>1510</v>
      </c>
      <c r="I65" t="s">
        <v>1517</v>
      </c>
      <c r="J65" t="s">
        <v>378</v>
      </c>
    </row>
    <row r="66" spans="1:10">
      <c r="A66">
        <v>65</v>
      </c>
      <c r="C66">
        <v>65</v>
      </c>
      <c r="F66" s="57">
        <v>67</v>
      </c>
      <c r="G66" t="s">
        <v>262</v>
      </c>
      <c r="H66" t="s">
        <v>1511</v>
      </c>
      <c r="I66" s="255" t="s">
        <v>1465</v>
      </c>
      <c r="J66" t="s">
        <v>1520</v>
      </c>
    </row>
    <row r="67" spans="1:10">
      <c r="A67">
        <v>66</v>
      </c>
      <c r="C67">
        <v>66</v>
      </c>
      <c r="F67" s="57">
        <v>68</v>
      </c>
      <c r="G67" t="s">
        <v>262</v>
      </c>
      <c r="H67" t="s">
        <v>1512</v>
      </c>
      <c r="I67" s="413" t="s">
        <v>1466</v>
      </c>
      <c r="J67" t="s">
        <v>1521</v>
      </c>
    </row>
    <row r="68" spans="1:10">
      <c r="A68">
        <v>67</v>
      </c>
      <c r="C68">
        <v>67</v>
      </c>
      <c r="F68" s="57">
        <v>69</v>
      </c>
      <c r="G68" t="s">
        <v>262</v>
      </c>
      <c r="H68" t="s">
        <v>1513</v>
      </c>
      <c r="I68" s="413" t="s">
        <v>1467</v>
      </c>
      <c r="J68" t="s">
        <v>1522</v>
      </c>
    </row>
    <row r="69" spans="1:10">
      <c r="A69">
        <v>68</v>
      </c>
      <c r="C69">
        <v>68</v>
      </c>
      <c r="F69" s="57">
        <v>70</v>
      </c>
      <c r="G69" t="s">
        <v>262</v>
      </c>
      <c r="H69" t="s">
        <v>1518</v>
      </c>
      <c r="I69" s="413" t="s">
        <v>1468</v>
      </c>
    </row>
    <row r="70" spans="1:10">
      <c r="A70">
        <v>69</v>
      </c>
      <c r="C70">
        <v>69</v>
      </c>
      <c r="F70" s="57">
        <v>71</v>
      </c>
      <c r="G70" t="s">
        <v>262</v>
      </c>
      <c r="H70" t="s">
        <v>1519</v>
      </c>
      <c r="I70" s="255" t="s">
        <v>1469</v>
      </c>
    </row>
    <row r="71" spans="1:10">
      <c r="A71">
        <v>70</v>
      </c>
      <c r="C71">
        <v>70</v>
      </c>
    </row>
    <row r="72" spans="1:10">
      <c r="A72">
        <v>71</v>
      </c>
      <c r="B72" t="s">
        <v>263</v>
      </c>
      <c r="C72">
        <v>71</v>
      </c>
      <c r="D72" t="s">
        <v>264</v>
      </c>
    </row>
    <row r="73" spans="1:10">
      <c r="A73">
        <v>72</v>
      </c>
      <c r="B73" s="414" t="s">
        <v>265</v>
      </c>
      <c r="C73">
        <v>72</v>
      </c>
      <c r="D73" t="s">
        <v>266</v>
      </c>
      <c r="F73" s="57">
        <v>62</v>
      </c>
      <c r="G73" t="s">
        <v>0</v>
      </c>
      <c r="H73" t="s">
        <v>214</v>
      </c>
      <c r="I73" t="s">
        <v>0</v>
      </c>
      <c r="J73" t="s">
        <v>113</v>
      </c>
    </row>
    <row r="74" spans="1:10">
      <c r="A74">
        <v>73</v>
      </c>
      <c r="B74" s="414" t="s">
        <v>267</v>
      </c>
      <c r="C74">
        <v>73</v>
      </c>
      <c r="D74" t="s">
        <v>268</v>
      </c>
      <c r="F74" s="57">
        <v>63</v>
      </c>
      <c r="G74" t="s">
        <v>0</v>
      </c>
      <c r="H74" t="s">
        <v>215</v>
      </c>
      <c r="I74" t="s">
        <v>2</v>
      </c>
      <c r="J74" t="s">
        <v>114</v>
      </c>
    </row>
    <row r="75" spans="1:10">
      <c r="A75">
        <v>74</v>
      </c>
      <c r="B75" t="s">
        <v>269</v>
      </c>
      <c r="C75">
        <v>74</v>
      </c>
      <c r="D75" t="s">
        <v>270</v>
      </c>
      <c r="F75" s="57">
        <v>64</v>
      </c>
      <c r="G75" t="s">
        <v>0</v>
      </c>
      <c r="H75" t="s">
        <v>216</v>
      </c>
      <c r="I75" t="s">
        <v>4</v>
      </c>
      <c r="J75" t="s">
        <v>115</v>
      </c>
    </row>
    <row r="76" spans="1:10">
      <c r="A76">
        <v>75</v>
      </c>
      <c r="B76" s="414" t="s">
        <v>271</v>
      </c>
      <c r="C76">
        <v>75</v>
      </c>
      <c r="D76" t="s">
        <v>272</v>
      </c>
      <c r="F76" s="57">
        <v>65</v>
      </c>
      <c r="G76" t="s">
        <v>0</v>
      </c>
      <c r="H76" t="s">
        <v>217</v>
      </c>
      <c r="I76" t="s">
        <v>218</v>
      </c>
      <c r="J76" t="s">
        <v>247</v>
      </c>
    </row>
    <row r="77" spans="1:10">
      <c r="A77">
        <v>76</v>
      </c>
      <c r="B77" t="s">
        <v>273</v>
      </c>
      <c r="C77">
        <v>76</v>
      </c>
      <c r="D77" t="s">
        <v>274</v>
      </c>
      <c r="F77" s="57">
        <v>66</v>
      </c>
      <c r="G77" t="s">
        <v>0</v>
      </c>
      <c r="H77" t="s">
        <v>219</v>
      </c>
      <c r="I77" t="s">
        <v>6</v>
      </c>
      <c r="J77" t="s">
        <v>116</v>
      </c>
    </row>
    <row r="78" spans="1:10">
      <c r="A78">
        <v>77</v>
      </c>
      <c r="B78" t="s">
        <v>275</v>
      </c>
      <c r="C78">
        <v>77</v>
      </c>
      <c r="D78" t="s">
        <v>276</v>
      </c>
      <c r="F78" s="57">
        <v>67</v>
      </c>
      <c r="G78" t="s">
        <v>0</v>
      </c>
      <c r="H78" t="s">
        <v>220</v>
      </c>
      <c r="I78" t="s">
        <v>7</v>
      </c>
      <c r="J78" t="s">
        <v>117</v>
      </c>
    </row>
    <row r="79" spans="1:10">
      <c r="A79">
        <v>78</v>
      </c>
      <c r="B79" t="s">
        <v>277</v>
      </c>
      <c r="C79">
        <v>78</v>
      </c>
      <c r="D79" t="s">
        <v>278</v>
      </c>
      <c r="F79" s="57">
        <v>68</v>
      </c>
      <c r="G79" t="s">
        <v>0</v>
      </c>
      <c r="H79" t="s">
        <v>221</v>
      </c>
      <c r="I79" t="s">
        <v>8</v>
      </c>
      <c r="J79" t="s">
        <v>118</v>
      </c>
    </row>
    <row r="80" spans="1:10">
      <c r="A80">
        <v>79</v>
      </c>
      <c r="B80" t="s">
        <v>279</v>
      </c>
      <c r="C80">
        <v>79</v>
      </c>
      <c r="D80" t="s">
        <v>280</v>
      </c>
      <c r="F80" s="57">
        <v>69</v>
      </c>
      <c r="G80" t="s">
        <v>0</v>
      </c>
      <c r="H80" t="s">
        <v>222</v>
      </c>
      <c r="I80" t="s">
        <v>9</v>
      </c>
      <c r="J80" t="s">
        <v>119</v>
      </c>
    </row>
    <row r="81" spans="1:10">
      <c r="A81">
        <v>80</v>
      </c>
      <c r="B81" s="414" t="s">
        <v>281</v>
      </c>
      <c r="C81">
        <v>80</v>
      </c>
      <c r="D81" t="s">
        <v>282</v>
      </c>
      <c r="F81" s="57">
        <v>70</v>
      </c>
      <c r="G81" t="s">
        <v>0</v>
      </c>
      <c r="H81" t="s">
        <v>223</v>
      </c>
      <c r="I81" t="s">
        <v>10</v>
      </c>
      <c r="J81" t="s">
        <v>248</v>
      </c>
    </row>
    <row r="82" spans="1:10">
      <c r="A82">
        <v>81</v>
      </c>
      <c r="B82" t="s">
        <v>283</v>
      </c>
      <c r="C82">
        <v>81</v>
      </c>
      <c r="D82" t="s">
        <v>284</v>
      </c>
      <c r="F82" s="57">
        <v>71</v>
      </c>
      <c r="G82" t="s">
        <v>0</v>
      </c>
      <c r="H82" t="s">
        <v>224</v>
      </c>
      <c r="I82" t="s">
        <v>11</v>
      </c>
      <c r="J82" t="s">
        <v>120</v>
      </c>
    </row>
    <row r="83" spans="1:10">
      <c r="A83">
        <v>82</v>
      </c>
      <c r="B83" t="s">
        <v>285</v>
      </c>
      <c r="C83">
        <v>82</v>
      </c>
      <c r="D83" t="s">
        <v>286</v>
      </c>
      <c r="F83" s="57">
        <v>72</v>
      </c>
      <c r="G83" t="s">
        <v>0</v>
      </c>
      <c r="H83" t="s">
        <v>225</v>
      </c>
      <c r="I83" t="s">
        <v>12</v>
      </c>
      <c r="J83" t="s">
        <v>121</v>
      </c>
    </row>
    <row r="84" spans="1:10">
      <c r="A84">
        <v>83</v>
      </c>
      <c r="B84" t="s">
        <v>287</v>
      </c>
      <c r="C84">
        <v>83</v>
      </c>
      <c r="D84" t="s">
        <v>288</v>
      </c>
      <c r="F84" s="57">
        <v>73</v>
      </c>
      <c r="G84" t="s">
        <v>0</v>
      </c>
      <c r="H84" t="s">
        <v>226</v>
      </c>
      <c r="I84" t="s">
        <v>13</v>
      </c>
      <c r="J84" t="s">
        <v>122</v>
      </c>
    </row>
    <row r="85" spans="1:10">
      <c r="A85">
        <v>84</v>
      </c>
      <c r="B85" s="414" t="s">
        <v>289</v>
      </c>
      <c r="C85">
        <v>84</v>
      </c>
      <c r="D85" t="s">
        <v>290</v>
      </c>
      <c r="F85" s="57">
        <v>74</v>
      </c>
      <c r="G85" t="s">
        <v>0</v>
      </c>
      <c r="H85" t="s">
        <v>227</v>
      </c>
      <c r="I85" t="s">
        <v>14</v>
      </c>
      <c r="J85" t="s">
        <v>123</v>
      </c>
    </row>
    <row r="86" spans="1:10">
      <c r="A86">
        <v>85</v>
      </c>
      <c r="B86" t="s">
        <v>291</v>
      </c>
      <c r="C86">
        <v>85</v>
      </c>
      <c r="D86" t="s">
        <v>292</v>
      </c>
      <c r="F86" s="57">
        <v>75</v>
      </c>
      <c r="G86" t="s">
        <v>0</v>
      </c>
      <c r="H86" t="s">
        <v>228</v>
      </c>
      <c r="I86" t="s">
        <v>15</v>
      </c>
      <c r="J86" t="s">
        <v>124</v>
      </c>
    </row>
    <row r="87" spans="1:10">
      <c r="A87">
        <v>86</v>
      </c>
      <c r="B87" s="414" t="s">
        <v>293</v>
      </c>
      <c r="C87">
        <v>86</v>
      </c>
      <c r="D87" t="s">
        <v>294</v>
      </c>
      <c r="F87" s="57">
        <v>76</v>
      </c>
      <c r="G87" t="s">
        <v>0</v>
      </c>
      <c r="H87" t="s">
        <v>229</v>
      </c>
      <c r="I87" t="s">
        <v>16</v>
      </c>
      <c r="J87" t="s">
        <v>125</v>
      </c>
    </row>
    <row r="88" spans="1:10">
      <c r="A88">
        <v>87</v>
      </c>
      <c r="B88" s="414" t="s">
        <v>295</v>
      </c>
      <c r="C88">
        <v>87</v>
      </c>
      <c r="D88" t="s">
        <v>296</v>
      </c>
      <c r="F88" s="57">
        <v>77</v>
      </c>
      <c r="G88" t="s">
        <v>0</v>
      </c>
      <c r="H88" t="s">
        <v>230</v>
      </c>
      <c r="I88" t="s">
        <v>17</v>
      </c>
      <c r="J88" t="s">
        <v>126</v>
      </c>
    </row>
    <row r="89" spans="1:10">
      <c r="A89">
        <v>88</v>
      </c>
      <c r="B89" s="414" t="s">
        <v>297</v>
      </c>
      <c r="C89">
        <v>88</v>
      </c>
      <c r="D89" t="s">
        <v>298</v>
      </c>
      <c r="F89" s="57">
        <v>78</v>
      </c>
      <c r="G89" t="s">
        <v>0</v>
      </c>
      <c r="H89" t="s">
        <v>231</v>
      </c>
      <c r="I89" t="s">
        <v>232</v>
      </c>
      <c r="J89" t="s">
        <v>249</v>
      </c>
    </row>
    <row r="90" spans="1:10">
      <c r="A90">
        <v>89</v>
      </c>
      <c r="B90" t="s">
        <v>299</v>
      </c>
      <c r="C90">
        <v>89</v>
      </c>
      <c r="D90" t="s">
        <v>300</v>
      </c>
      <c r="F90" s="57">
        <v>79</v>
      </c>
      <c r="G90" t="s">
        <v>0</v>
      </c>
      <c r="H90" t="s">
        <v>233</v>
      </c>
      <c r="I90" t="s">
        <v>19</v>
      </c>
      <c r="J90" t="s">
        <v>127</v>
      </c>
    </row>
    <row r="91" spans="1:10">
      <c r="A91">
        <v>90</v>
      </c>
      <c r="B91" s="414" t="s">
        <v>301</v>
      </c>
      <c r="C91">
        <v>90</v>
      </c>
      <c r="D91" t="s">
        <v>302</v>
      </c>
      <c r="F91" s="57">
        <v>80</v>
      </c>
      <c r="G91" t="s">
        <v>0</v>
      </c>
      <c r="H91" t="s">
        <v>234</v>
      </c>
      <c r="I91" t="s">
        <v>235</v>
      </c>
      <c r="J91" t="s">
        <v>128</v>
      </c>
    </row>
    <row r="92" spans="1:10">
      <c r="A92">
        <v>91</v>
      </c>
      <c r="B92" s="414" t="s">
        <v>303</v>
      </c>
      <c r="C92">
        <v>91</v>
      </c>
      <c r="D92" t="s">
        <v>304</v>
      </c>
      <c r="F92" s="57">
        <v>81</v>
      </c>
      <c r="G92" t="s">
        <v>0</v>
      </c>
      <c r="H92" t="s">
        <v>236</v>
      </c>
      <c r="I92" t="s">
        <v>237</v>
      </c>
      <c r="J92" t="s">
        <v>129</v>
      </c>
    </row>
    <row r="93" spans="1:10">
      <c r="A93">
        <v>92</v>
      </c>
      <c r="B93" s="414" t="s">
        <v>305</v>
      </c>
      <c r="C93">
        <v>92</v>
      </c>
      <c r="D93" t="s">
        <v>306</v>
      </c>
      <c r="F93" s="57">
        <v>82</v>
      </c>
      <c r="G93" t="s">
        <v>0</v>
      </c>
      <c r="H93" t="s">
        <v>238</v>
      </c>
      <c r="I93" t="s">
        <v>20</v>
      </c>
      <c r="J93" t="s">
        <v>130</v>
      </c>
    </row>
    <row r="94" spans="1:10">
      <c r="A94">
        <v>93</v>
      </c>
      <c r="B94" s="414" t="s">
        <v>307</v>
      </c>
      <c r="C94">
        <v>93</v>
      </c>
      <c r="D94" t="s">
        <v>308</v>
      </c>
      <c r="F94" s="57">
        <v>83</v>
      </c>
      <c r="G94" t="s">
        <v>0</v>
      </c>
      <c r="H94" t="s">
        <v>239</v>
      </c>
      <c r="I94" t="s">
        <v>21</v>
      </c>
      <c r="J94" t="s">
        <v>131</v>
      </c>
    </row>
    <row r="95" spans="1:10">
      <c r="A95">
        <v>94</v>
      </c>
      <c r="B95" t="s">
        <v>309</v>
      </c>
      <c r="C95">
        <v>94</v>
      </c>
      <c r="D95" t="s">
        <v>310</v>
      </c>
      <c r="F95" s="57">
        <v>84</v>
      </c>
      <c r="G95" t="s">
        <v>0</v>
      </c>
      <c r="H95" t="s">
        <v>240</v>
      </c>
      <c r="I95" t="s">
        <v>22</v>
      </c>
      <c r="J95" t="s">
        <v>132</v>
      </c>
    </row>
    <row r="96" spans="1:10">
      <c r="A96">
        <v>95</v>
      </c>
      <c r="B96" s="414" t="s">
        <v>311</v>
      </c>
      <c r="C96">
        <v>95</v>
      </c>
      <c r="D96" t="s">
        <v>312</v>
      </c>
      <c r="F96" s="57">
        <v>85</v>
      </c>
      <c r="G96" t="s">
        <v>0</v>
      </c>
      <c r="H96" t="s">
        <v>241</v>
      </c>
      <c r="I96" t="s">
        <v>23</v>
      </c>
      <c r="J96" t="s">
        <v>133</v>
      </c>
    </row>
    <row r="97" spans="1:10">
      <c r="A97">
        <v>96</v>
      </c>
      <c r="B97" t="s">
        <v>313</v>
      </c>
      <c r="C97">
        <v>96</v>
      </c>
      <c r="D97" t="s">
        <v>314</v>
      </c>
      <c r="F97" s="57">
        <v>86</v>
      </c>
      <c r="G97" t="s">
        <v>0</v>
      </c>
      <c r="H97" t="s">
        <v>242</v>
      </c>
      <c r="I97" t="s">
        <v>243</v>
      </c>
      <c r="J97" t="s">
        <v>134</v>
      </c>
    </row>
    <row r="98" spans="1:10">
      <c r="A98">
        <v>97</v>
      </c>
      <c r="B98" s="414" t="s">
        <v>315</v>
      </c>
      <c r="C98">
        <v>97</v>
      </c>
      <c r="D98" t="s">
        <v>316</v>
      </c>
      <c r="F98" s="57">
        <v>87</v>
      </c>
      <c r="G98" t="s">
        <v>0</v>
      </c>
      <c r="H98" t="s">
        <v>244</v>
      </c>
      <c r="I98" t="s">
        <v>25</v>
      </c>
      <c r="J98" t="s">
        <v>135</v>
      </c>
    </row>
    <row r="99" spans="1:10">
      <c r="A99">
        <v>98</v>
      </c>
      <c r="B99" s="414" t="s">
        <v>317</v>
      </c>
      <c r="C99">
        <v>98</v>
      </c>
      <c r="D99" t="s">
        <v>318</v>
      </c>
      <c r="F99" s="57">
        <v>88</v>
      </c>
      <c r="G99" t="s">
        <v>0</v>
      </c>
      <c r="H99" t="s">
        <v>245</v>
      </c>
      <c r="I99" t="s">
        <v>26</v>
      </c>
      <c r="J99" t="s">
        <v>136</v>
      </c>
    </row>
    <row r="100" spans="1:10">
      <c r="A100">
        <v>99</v>
      </c>
      <c r="B100" s="414" t="s">
        <v>319</v>
      </c>
      <c r="C100">
        <v>99</v>
      </c>
      <c r="D100" t="s">
        <v>320</v>
      </c>
      <c r="F100" s="57">
        <v>89</v>
      </c>
      <c r="G100" t="s">
        <v>0</v>
      </c>
      <c r="H100" t="s">
        <v>246</v>
      </c>
      <c r="I100" t="s">
        <v>27</v>
      </c>
      <c r="J100" t="s">
        <v>379</v>
      </c>
    </row>
    <row r="101" spans="1:10">
      <c r="A101">
        <v>100</v>
      </c>
      <c r="B101" s="414" t="s">
        <v>321</v>
      </c>
      <c r="C101">
        <v>100</v>
      </c>
      <c r="D101" t="s">
        <v>322</v>
      </c>
      <c r="F101" s="57">
        <v>90</v>
      </c>
      <c r="G101" t="s">
        <v>380</v>
      </c>
      <c r="H101" t="s">
        <v>1027</v>
      </c>
      <c r="I101" t="s">
        <v>381</v>
      </c>
      <c r="J101" t="s">
        <v>382</v>
      </c>
    </row>
    <row r="102" spans="1:10">
      <c r="A102">
        <v>101</v>
      </c>
      <c r="B102" s="414" t="s">
        <v>323</v>
      </c>
      <c r="C102">
        <v>101</v>
      </c>
      <c r="D102" t="s">
        <v>324</v>
      </c>
      <c r="F102" s="57">
        <v>91</v>
      </c>
      <c r="G102" t="s">
        <v>380</v>
      </c>
      <c r="H102" t="s">
        <v>1028</v>
      </c>
      <c r="I102" t="s">
        <v>383</v>
      </c>
      <c r="J102" t="s">
        <v>384</v>
      </c>
    </row>
    <row r="103" spans="1:10">
      <c r="A103">
        <v>102</v>
      </c>
      <c r="B103" s="414" t="s">
        <v>325</v>
      </c>
      <c r="C103">
        <v>102</v>
      </c>
      <c r="D103" t="s">
        <v>326</v>
      </c>
      <c r="F103" s="57">
        <v>92</v>
      </c>
      <c r="G103" t="s">
        <v>380</v>
      </c>
      <c r="H103" t="s">
        <v>1029</v>
      </c>
      <c r="I103" t="s">
        <v>385</v>
      </c>
      <c r="J103" t="s">
        <v>386</v>
      </c>
    </row>
    <row r="104" spans="1:10">
      <c r="A104">
        <v>103</v>
      </c>
      <c r="B104" t="s">
        <v>327</v>
      </c>
      <c r="C104">
        <v>103</v>
      </c>
      <c r="D104" t="s">
        <v>328</v>
      </c>
      <c r="F104" s="57">
        <v>93</v>
      </c>
      <c r="G104" t="s">
        <v>380</v>
      </c>
      <c r="H104" t="s">
        <v>1030</v>
      </c>
      <c r="I104" t="s">
        <v>387</v>
      </c>
      <c r="J104" t="s">
        <v>388</v>
      </c>
    </row>
    <row r="105" spans="1:10">
      <c r="A105">
        <v>104</v>
      </c>
      <c r="B105" s="414" t="s">
        <v>329</v>
      </c>
      <c r="C105">
        <v>104</v>
      </c>
      <c r="D105" t="s">
        <v>330</v>
      </c>
      <c r="F105" s="57">
        <v>94</v>
      </c>
      <c r="G105" t="s">
        <v>380</v>
      </c>
      <c r="H105" t="s">
        <v>1031</v>
      </c>
      <c r="I105" t="s">
        <v>389</v>
      </c>
      <c r="J105" t="s">
        <v>390</v>
      </c>
    </row>
    <row r="106" spans="1:10">
      <c r="A106">
        <v>105</v>
      </c>
      <c r="B106" t="s">
        <v>331</v>
      </c>
      <c r="C106">
        <v>105</v>
      </c>
      <c r="D106" t="s">
        <v>332</v>
      </c>
      <c r="F106" s="57">
        <v>95</v>
      </c>
      <c r="G106" t="s">
        <v>380</v>
      </c>
      <c r="H106" t="s">
        <v>1032</v>
      </c>
      <c r="I106" t="s">
        <v>391</v>
      </c>
      <c r="J106" t="s">
        <v>392</v>
      </c>
    </row>
    <row r="107" spans="1:10">
      <c r="A107">
        <v>106</v>
      </c>
      <c r="B107" s="414" t="s">
        <v>333</v>
      </c>
      <c r="C107">
        <v>106</v>
      </c>
      <c r="D107" t="s">
        <v>334</v>
      </c>
      <c r="F107" s="57">
        <v>96</v>
      </c>
      <c r="G107" t="s">
        <v>380</v>
      </c>
      <c r="H107" t="s">
        <v>1033</v>
      </c>
      <c r="I107" t="s">
        <v>393</v>
      </c>
      <c r="J107" t="s">
        <v>394</v>
      </c>
    </row>
    <row r="108" spans="1:10">
      <c r="A108">
        <v>107</v>
      </c>
      <c r="B108" s="414" t="s">
        <v>335</v>
      </c>
      <c r="C108">
        <v>107</v>
      </c>
      <c r="D108" t="s">
        <v>336</v>
      </c>
      <c r="F108" s="57">
        <v>97</v>
      </c>
      <c r="G108" t="s">
        <v>380</v>
      </c>
      <c r="H108" t="s">
        <v>1034</v>
      </c>
      <c r="I108" t="s">
        <v>395</v>
      </c>
      <c r="J108" t="s">
        <v>396</v>
      </c>
    </row>
    <row r="109" spans="1:10">
      <c r="A109">
        <v>108</v>
      </c>
      <c r="B109" s="414" t="s">
        <v>337</v>
      </c>
      <c r="C109">
        <v>108</v>
      </c>
      <c r="D109" t="s">
        <v>338</v>
      </c>
      <c r="F109" s="57">
        <v>98</v>
      </c>
      <c r="G109" t="s">
        <v>380</v>
      </c>
      <c r="H109" t="s">
        <v>1035</v>
      </c>
      <c r="I109" t="s">
        <v>397</v>
      </c>
      <c r="J109" t="s">
        <v>398</v>
      </c>
    </row>
    <row r="110" spans="1:10">
      <c r="A110">
        <v>109</v>
      </c>
      <c r="B110" s="414" t="s">
        <v>339</v>
      </c>
      <c r="C110">
        <v>109</v>
      </c>
      <c r="D110" t="s">
        <v>340</v>
      </c>
      <c r="F110" s="57">
        <v>99</v>
      </c>
      <c r="G110" t="s">
        <v>380</v>
      </c>
      <c r="H110" t="s">
        <v>1036</v>
      </c>
      <c r="I110" t="s">
        <v>399</v>
      </c>
      <c r="J110" t="s">
        <v>400</v>
      </c>
    </row>
    <row r="111" spans="1:10">
      <c r="A111">
        <v>110</v>
      </c>
      <c r="B111" s="414" t="s">
        <v>341</v>
      </c>
      <c r="C111">
        <v>110</v>
      </c>
      <c r="D111" t="s">
        <v>342</v>
      </c>
      <c r="F111" s="57">
        <v>100</v>
      </c>
      <c r="G111" t="s">
        <v>380</v>
      </c>
      <c r="H111" t="s">
        <v>1037</v>
      </c>
      <c r="I111" t="s">
        <v>401</v>
      </c>
      <c r="J111" t="s">
        <v>402</v>
      </c>
    </row>
    <row r="112" spans="1:10">
      <c r="A112">
        <v>111</v>
      </c>
      <c r="B112" t="s">
        <v>1505</v>
      </c>
      <c r="C112">
        <v>111</v>
      </c>
      <c r="D112" t="s">
        <v>343</v>
      </c>
      <c r="F112" s="57">
        <v>101</v>
      </c>
      <c r="G112" t="s">
        <v>380</v>
      </c>
      <c r="H112" t="s">
        <v>1038</v>
      </c>
      <c r="I112" t="s">
        <v>403</v>
      </c>
      <c r="J112" t="s">
        <v>404</v>
      </c>
    </row>
    <row r="113" spans="1:10">
      <c r="A113">
        <v>112</v>
      </c>
      <c r="B113" s="414" t="s">
        <v>344</v>
      </c>
      <c r="C113">
        <v>112</v>
      </c>
      <c r="D113" t="s">
        <v>345</v>
      </c>
      <c r="F113" s="57">
        <v>102</v>
      </c>
      <c r="G113" t="s">
        <v>380</v>
      </c>
      <c r="H113" t="s">
        <v>1039</v>
      </c>
      <c r="I113" t="s">
        <v>405</v>
      </c>
      <c r="J113" t="s">
        <v>406</v>
      </c>
    </row>
    <row r="114" spans="1:10">
      <c r="A114">
        <v>113</v>
      </c>
      <c r="B114" s="414" t="s">
        <v>346</v>
      </c>
      <c r="C114">
        <v>113</v>
      </c>
      <c r="D114" t="s">
        <v>347</v>
      </c>
      <c r="F114" s="57">
        <v>103</v>
      </c>
      <c r="G114" t="s">
        <v>380</v>
      </c>
      <c r="H114" t="s">
        <v>1040</v>
      </c>
      <c r="I114" t="s">
        <v>407</v>
      </c>
      <c r="J114" t="s">
        <v>408</v>
      </c>
    </row>
    <row r="115" spans="1:10">
      <c r="A115">
        <v>114</v>
      </c>
      <c r="B115" s="414" t="s">
        <v>348</v>
      </c>
      <c r="C115">
        <v>114</v>
      </c>
      <c r="D115" t="s">
        <v>349</v>
      </c>
      <c r="F115" s="57">
        <v>104</v>
      </c>
      <c r="G115" t="s">
        <v>380</v>
      </c>
      <c r="H115" t="s">
        <v>1041</v>
      </c>
      <c r="I115" t="s">
        <v>409</v>
      </c>
      <c r="J115" t="s">
        <v>410</v>
      </c>
    </row>
    <row r="116" spans="1:10">
      <c r="A116">
        <v>115</v>
      </c>
      <c r="B116" t="s">
        <v>350</v>
      </c>
      <c r="C116">
        <v>115</v>
      </c>
      <c r="D116" t="s">
        <v>351</v>
      </c>
      <c r="F116" s="57">
        <v>105</v>
      </c>
      <c r="G116" t="s">
        <v>380</v>
      </c>
      <c r="H116" t="s">
        <v>1042</v>
      </c>
      <c r="I116" t="s">
        <v>411</v>
      </c>
      <c r="J116" t="s">
        <v>412</v>
      </c>
    </row>
    <row r="117" spans="1:10">
      <c r="A117">
        <v>116</v>
      </c>
      <c r="B117" t="s">
        <v>352</v>
      </c>
      <c r="C117">
        <v>116</v>
      </c>
      <c r="D117" t="s">
        <v>353</v>
      </c>
      <c r="F117" s="57">
        <v>106</v>
      </c>
      <c r="G117" t="s">
        <v>380</v>
      </c>
      <c r="H117" t="s">
        <v>1043</v>
      </c>
      <c r="I117" t="s">
        <v>413</v>
      </c>
      <c r="J117" t="s">
        <v>414</v>
      </c>
    </row>
    <row r="118" spans="1:10">
      <c r="A118">
        <v>117</v>
      </c>
      <c r="B118" t="s">
        <v>354</v>
      </c>
      <c r="C118">
        <v>117</v>
      </c>
      <c r="D118" t="s">
        <v>355</v>
      </c>
      <c r="F118" s="57">
        <v>107</v>
      </c>
      <c r="G118" t="s">
        <v>380</v>
      </c>
      <c r="H118" t="s">
        <v>1044</v>
      </c>
      <c r="I118" t="s">
        <v>415</v>
      </c>
      <c r="J118" t="s">
        <v>416</v>
      </c>
    </row>
    <row r="119" spans="1:10">
      <c r="A119">
        <v>118</v>
      </c>
      <c r="B119" t="s">
        <v>356</v>
      </c>
      <c r="C119">
        <v>118</v>
      </c>
      <c r="D119" t="s">
        <v>357</v>
      </c>
      <c r="F119" s="57">
        <v>108</v>
      </c>
      <c r="G119" t="s">
        <v>380</v>
      </c>
      <c r="H119" t="s">
        <v>1045</v>
      </c>
      <c r="I119" t="s">
        <v>417</v>
      </c>
      <c r="J119" t="s">
        <v>418</v>
      </c>
    </row>
    <row r="120" spans="1:10">
      <c r="A120">
        <v>119</v>
      </c>
      <c r="B120" t="s">
        <v>358</v>
      </c>
      <c r="C120">
        <v>119</v>
      </c>
      <c r="D120" t="s">
        <v>359</v>
      </c>
      <c r="F120" s="57">
        <v>109</v>
      </c>
      <c r="G120" t="s">
        <v>380</v>
      </c>
      <c r="H120" t="s">
        <v>1046</v>
      </c>
      <c r="I120" t="s">
        <v>419</v>
      </c>
      <c r="J120" t="s">
        <v>420</v>
      </c>
    </row>
    <row r="121" spans="1:10">
      <c r="A121">
        <v>120</v>
      </c>
      <c r="B121" t="s">
        <v>360</v>
      </c>
      <c r="C121">
        <v>120</v>
      </c>
      <c r="D121" t="s">
        <v>361</v>
      </c>
      <c r="F121" s="57">
        <v>110</v>
      </c>
      <c r="G121" t="s">
        <v>380</v>
      </c>
      <c r="H121" t="s">
        <v>1047</v>
      </c>
      <c r="I121" t="s">
        <v>421</v>
      </c>
      <c r="J121" t="s">
        <v>422</v>
      </c>
    </row>
    <row r="122" spans="1:10">
      <c r="A122">
        <v>121</v>
      </c>
      <c r="B122" t="s">
        <v>362</v>
      </c>
      <c r="C122">
        <v>121</v>
      </c>
      <c r="D122" t="s">
        <v>363</v>
      </c>
      <c r="F122" s="57">
        <v>111</v>
      </c>
      <c r="G122" t="s">
        <v>380</v>
      </c>
      <c r="H122" t="s">
        <v>1048</v>
      </c>
      <c r="I122" t="s">
        <v>423</v>
      </c>
      <c r="J122" t="s">
        <v>424</v>
      </c>
    </row>
    <row r="123" spans="1:10">
      <c r="A123">
        <v>122</v>
      </c>
      <c r="B123" t="s">
        <v>364</v>
      </c>
      <c r="C123">
        <v>122</v>
      </c>
      <c r="D123" t="s">
        <v>365</v>
      </c>
      <c r="F123" s="57">
        <v>112</v>
      </c>
      <c r="G123" t="s">
        <v>380</v>
      </c>
      <c r="H123" t="s">
        <v>1049</v>
      </c>
      <c r="I123" t="s">
        <v>425</v>
      </c>
      <c r="J123" t="s">
        <v>426</v>
      </c>
    </row>
    <row r="124" spans="1:10">
      <c r="A124">
        <v>123</v>
      </c>
      <c r="B124" t="s">
        <v>366</v>
      </c>
      <c r="C124">
        <v>123</v>
      </c>
      <c r="D124" t="s">
        <v>367</v>
      </c>
      <c r="F124" s="57">
        <v>113</v>
      </c>
      <c r="G124" t="s">
        <v>380</v>
      </c>
      <c r="H124" t="s">
        <v>1050</v>
      </c>
      <c r="I124" t="s">
        <v>427</v>
      </c>
      <c r="J124" t="s">
        <v>428</v>
      </c>
    </row>
    <row r="125" spans="1:10">
      <c r="A125">
        <v>124</v>
      </c>
      <c r="B125" t="s">
        <v>368</v>
      </c>
      <c r="C125">
        <v>124</v>
      </c>
      <c r="D125" t="s">
        <v>369</v>
      </c>
      <c r="F125" s="57">
        <v>114</v>
      </c>
      <c r="G125" t="s">
        <v>380</v>
      </c>
      <c r="H125" t="s">
        <v>1051</v>
      </c>
      <c r="I125" t="s">
        <v>429</v>
      </c>
      <c r="J125" t="s">
        <v>430</v>
      </c>
    </row>
    <row r="126" spans="1:10">
      <c r="A126">
        <v>125</v>
      </c>
      <c r="B126" t="s">
        <v>370</v>
      </c>
      <c r="C126">
        <v>125</v>
      </c>
      <c r="D126" t="s">
        <v>371</v>
      </c>
      <c r="F126" s="57">
        <v>115</v>
      </c>
      <c r="G126" t="s">
        <v>380</v>
      </c>
      <c r="H126" t="s">
        <v>1052</v>
      </c>
      <c r="I126" t="s">
        <v>431</v>
      </c>
      <c r="J126" t="s">
        <v>432</v>
      </c>
    </row>
    <row r="127" spans="1:10">
      <c r="A127">
        <v>126</v>
      </c>
      <c r="B127" s="255" t="s">
        <v>1514</v>
      </c>
      <c r="C127">
        <v>126</v>
      </c>
      <c r="D127" t="s">
        <v>1523</v>
      </c>
      <c r="F127" s="57">
        <v>116</v>
      </c>
      <c r="G127" t="s">
        <v>380</v>
      </c>
      <c r="H127" t="s">
        <v>1053</v>
      </c>
      <c r="I127" t="s">
        <v>433</v>
      </c>
      <c r="J127" t="s">
        <v>434</v>
      </c>
    </row>
    <row r="128" spans="1:10">
      <c r="A128">
        <v>127</v>
      </c>
      <c r="B128" s="255" t="s">
        <v>1463</v>
      </c>
      <c r="C128">
        <v>127</v>
      </c>
      <c r="D128" t="s">
        <v>1525</v>
      </c>
      <c r="F128" s="57">
        <v>117</v>
      </c>
      <c r="G128" t="s">
        <v>380</v>
      </c>
      <c r="H128" t="s">
        <v>1054</v>
      </c>
      <c r="I128" t="s">
        <v>435</v>
      </c>
      <c r="J128" t="s">
        <v>436</v>
      </c>
    </row>
    <row r="129" spans="1:10">
      <c r="A129">
        <v>128</v>
      </c>
      <c r="B129" s="255" t="s">
        <v>1464</v>
      </c>
      <c r="C129">
        <v>128</v>
      </c>
      <c r="D129" t="s">
        <v>1526</v>
      </c>
      <c r="F129" s="57">
        <v>118</v>
      </c>
      <c r="G129" t="s">
        <v>380</v>
      </c>
      <c r="H129" t="s">
        <v>1055</v>
      </c>
      <c r="I129" t="s">
        <v>437</v>
      </c>
      <c r="J129" t="s">
        <v>438</v>
      </c>
    </row>
    <row r="130" spans="1:10">
      <c r="A130">
        <v>129</v>
      </c>
      <c r="B130" s="415" t="s">
        <v>1515</v>
      </c>
      <c r="C130">
        <v>129</v>
      </c>
      <c r="D130" t="s">
        <v>1527</v>
      </c>
      <c r="F130" s="57">
        <v>119</v>
      </c>
      <c r="G130" t="s">
        <v>380</v>
      </c>
      <c r="H130" t="s">
        <v>1056</v>
      </c>
      <c r="I130" t="s">
        <v>439</v>
      </c>
      <c r="J130" t="s">
        <v>440</v>
      </c>
    </row>
    <row r="131" spans="1:10">
      <c r="A131">
        <v>130</v>
      </c>
      <c r="B131" s="415" t="s">
        <v>1516</v>
      </c>
      <c r="C131">
        <v>130</v>
      </c>
      <c r="D131" t="s">
        <v>1528</v>
      </c>
      <c r="F131" s="57">
        <v>120</v>
      </c>
      <c r="G131" t="s">
        <v>380</v>
      </c>
      <c r="H131" t="s">
        <v>1057</v>
      </c>
      <c r="I131" t="s">
        <v>441</v>
      </c>
      <c r="J131" t="s">
        <v>442</v>
      </c>
    </row>
    <row r="132" spans="1:10">
      <c r="A132">
        <v>131</v>
      </c>
      <c r="B132" t="s">
        <v>372</v>
      </c>
      <c r="C132">
        <v>131</v>
      </c>
      <c r="D132" t="s">
        <v>373</v>
      </c>
      <c r="F132" s="57">
        <v>121</v>
      </c>
      <c r="G132" t="s">
        <v>380</v>
      </c>
      <c r="H132" t="s">
        <v>1058</v>
      </c>
      <c r="I132" t="s">
        <v>443</v>
      </c>
      <c r="J132" t="s">
        <v>444</v>
      </c>
    </row>
    <row r="133" spans="1:10">
      <c r="A133">
        <v>132</v>
      </c>
      <c r="B133" t="s">
        <v>374</v>
      </c>
      <c r="C133">
        <v>132</v>
      </c>
      <c r="D133" t="s">
        <v>375</v>
      </c>
      <c r="F133" s="57">
        <v>122</v>
      </c>
      <c r="G133" t="s">
        <v>380</v>
      </c>
      <c r="H133" t="s">
        <v>1059</v>
      </c>
      <c r="J133" t="s">
        <v>93</v>
      </c>
    </row>
    <row r="134" spans="1:10">
      <c r="A134">
        <v>133</v>
      </c>
      <c r="B134" t="s">
        <v>376</v>
      </c>
      <c r="C134">
        <v>133</v>
      </c>
      <c r="D134" t="s">
        <v>377</v>
      </c>
      <c r="F134" s="57">
        <v>123</v>
      </c>
      <c r="G134" t="s">
        <v>380</v>
      </c>
      <c r="H134" t="s">
        <v>1060</v>
      </c>
      <c r="J134" t="s">
        <v>93</v>
      </c>
    </row>
    <row r="135" spans="1:10">
      <c r="A135">
        <v>134</v>
      </c>
      <c r="B135" t="s">
        <v>1517</v>
      </c>
      <c r="C135">
        <v>134</v>
      </c>
      <c r="D135" t="s">
        <v>378</v>
      </c>
      <c r="F135" s="57">
        <v>124</v>
      </c>
      <c r="G135" t="s">
        <v>445</v>
      </c>
      <c r="H135" t="s">
        <v>1061</v>
      </c>
      <c r="I135" t="s">
        <v>446</v>
      </c>
      <c r="J135" t="s">
        <v>447</v>
      </c>
    </row>
    <row r="136" spans="1:10">
      <c r="A136">
        <v>135</v>
      </c>
      <c r="B136" s="255" t="s">
        <v>1465</v>
      </c>
      <c r="C136">
        <v>135</v>
      </c>
      <c r="D136" t="s">
        <v>1520</v>
      </c>
      <c r="F136" s="57">
        <v>125</v>
      </c>
      <c r="G136" t="s">
        <v>445</v>
      </c>
      <c r="H136" t="s">
        <v>1062</v>
      </c>
      <c r="I136" t="s">
        <v>448</v>
      </c>
      <c r="J136" t="s">
        <v>449</v>
      </c>
    </row>
    <row r="137" spans="1:10">
      <c r="A137">
        <v>136</v>
      </c>
      <c r="B137" s="413" t="s">
        <v>1466</v>
      </c>
      <c r="C137">
        <v>136</v>
      </c>
      <c r="D137" t="s">
        <v>1521</v>
      </c>
      <c r="F137" s="57">
        <v>126</v>
      </c>
      <c r="G137" t="s">
        <v>445</v>
      </c>
      <c r="H137" t="s">
        <v>1063</v>
      </c>
      <c r="I137" t="s">
        <v>450</v>
      </c>
      <c r="J137" t="s">
        <v>451</v>
      </c>
    </row>
    <row r="138" spans="1:10">
      <c r="A138">
        <v>137</v>
      </c>
      <c r="B138" s="413" t="s">
        <v>1467</v>
      </c>
      <c r="C138">
        <v>137</v>
      </c>
      <c r="D138" t="s">
        <v>1522</v>
      </c>
      <c r="F138" s="57">
        <v>127</v>
      </c>
      <c r="G138" t="s">
        <v>445</v>
      </c>
      <c r="H138" t="s">
        <v>1064</v>
      </c>
      <c r="I138" t="s">
        <v>452</v>
      </c>
      <c r="J138" t="s">
        <v>453</v>
      </c>
    </row>
    <row r="139" spans="1:10">
      <c r="A139">
        <v>138</v>
      </c>
      <c r="B139" s="413" t="s">
        <v>1468</v>
      </c>
      <c r="C139">
        <v>138</v>
      </c>
      <c r="D139" t="s">
        <v>1529</v>
      </c>
      <c r="F139" s="57">
        <v>128</v>
      </c>
      <c r="G139" t="s">
        <v>445</v>
      </c>
      <c r="H139" t="s">
        <v>1065</v>
      </c>
      <c r="I139" t="s">
        <v>454</v>
      </c>
      <c r="J139" t="s">
        <v>455</v>
      </c>
    </row>
    <row r="140" spans="1:10">
      <c r="A140">
        <v>139</v>
      </c>
      <c r="B140" s="255" t="s">
        <v>1469</v>
      </c>
      <c r="C140">
        <v>139</v>
      </c>
      <c r="D140" t="s">
        <v>1531</v>
      </c>
      <c r="F140" s="57">
        <v>129</v>
      </c>
      <c r="G140" t="s">
        <v>445</v>
      </c>
      <c r="H140" t="s">
        <v>1066</v>
      </c>
      <c r="I140" t="s">
        <v>456</v>
      </c>
      <c r="J140" t="s">
        <v>457</v>
      </c>
    </row>
    <row r="141" spans="1:10">
      <c r="F141" s="57">
        <v>130</v>
      </c>
      <c r="G141" t="s">
        <v>445</v>
      </c>
      <c r="H141" t="s">
        <v>1067</v>
      </c>
      <c r="I141" t="s">
        <v>458</v>
      </c>
      <c r="J141" t="s">
        <v>459</v>
      </c>
    </row>
    <row r="142" spans="1:10">
      <c r="F142" s="57">
        <v>131</v>
      </c>
      <c r="G142" t="s">
        <v>445</v>
      </c>
      <c r="H142" t="s">
        <v>1068</v>
      </c>
      <c r="I142" t="s">
        <v>460</v>
      </c>
      <c r="J142" t="s">
        <v>461</v>
      </c>
    </row>
    <row r="143" spans="1:10">
      <c r="F143" s="57">
        <v>132</v>
      </c>
      <c r="G143" t="s">
        <v>445</v>
      </c>
      <c r="H143" t="s">
        <v>1069</v>
      </c>
      <c r="I143" t="s">
        <v>462</v>
      </c>
      <c r="J143" t="s">
        <v>463</v>
      </c>
    </row>
    <row r="144" spans="1:10">
      <c r="F144" s="57">
        <v>133</v>
      </c>
      <c r="G144" t="s">
        <v>445</v>
      </c>
      <c r="H144" t="s">
        <v>1070</v>
      </c>
      <c r="I144" t="s">
        <v>464</v>
      </c>
      <c r="J144" t="s">
        <v>465</v>
      </c>
    </row>
    <row r="145" spans="6:10">
      <c r="F145" s="57">
        <v>134</v>
      </c>
      <c r="G145" t="s">
        <v>445</v>
      </c>
      <c r="H145" t="s">
        <v>1071</v>
      </c>
      <c r="I145" t="s">
        <v>466</v>
      </c>
      <c r="J145" t="s">
        <v>467</v>
      </c>
    </row>
    <row r="146" spans="6:10">
      <c r="F146" s="57">
        <v>135</v>
      </c>
      <c r="G146" t="s">
        <v>445</v>
      </c>
      <c r="H146" t="s">
        <v>1072</v>
      </c>
      <c r="I146" t="s">
        <v>468</v>
      </c>
      <c r="J146" t="s">
        <v>469</v>
      </c>
    </row>
    <row r="147" spans="6:10">
      <c r="F147" s="57">
        <v>136</v>
      </c>
      <c r="G147" t="s">
        <v>445</v>
      </c>
      <c r="H147" t="s">
        <v>1073</v>
      </c>
      <c r="I147" t="s">
        <v>470</v>
      </c>
      <c r="J147" t="s">
        <v>471</v>
      </c>
    </row>
    <row r="148" spans="6:10">
      <c r="F148" s="57">
        <v>137</v>
      </c>
      <c r="G148" t="s">
        <v>445</v>
      </c>
      <c r="H148" t="s">
        <v>1074</v>
      </c>
      <c r="I148" t="s">
        <v>472</v>
      </c>
      <c r="J148" t="s">
        <v>473</v>
      </c>
    </row>
    <row r="149" spans="6:10">
      <c r="F149" s="57">
        <v>138</v>
      </c>
      <c r="G149" t="s">
        <v>445</v>
      </c>
      <c r="H149" t="s">
        <v>1075</v>
      </c>
      <c r="I149" t="s">
        <v>474</v>
      </c>
      <c r="J149" t="s">
        <v>475</v>
      </c>
    </row>
    <row r="150" spans="6:10">
      <c r="F150" s="57">
        <v>139</v>
      </c>
      <c r="G150" t="s">
        <v>445</v>
      </c>
      <c r="H150" t="s">
        <v>1076</v>
      </c>
      <c r="I150" t="s">
        <v>476</v>
      </c>
      <c r="J150" t="s">
        <v>477</v>
      </c>
    </row>
    <row r="151" spans="6:10">
      <c r="F151" s="57">
        <v>140</v>
      </c>
      <c r="G151" t="s">
        <v>445</v>
      </c>
      <c r="H151" t="s">
        <v>1077</v>
      </c>
      <c r="I151" t="s">
        <v>478</v>
      </c>
      <c r="J151" t="s">
        <v>479</v>
      </c>
    </row>
    <row r="152" spans="6:10">
      <c r="F152" s="57">
        <v>141</v>
      </c>
      <c r="G152" t="s">
        <v>445</v>
      </c>
      <c r="H152" t="s">
        <v>1078</v>
      </c>
      <c r="I152" t="s">
        <v>480</v>
      </c>
      <c r="J152" t="s">
        <v>481</v>
      </c>
    </row>
    <row r="153" spans="6:10">
      <c r="F153" s="57">
        <v>142</v>
      </c>
      <c r="G153" t="s">
        <v>445</v>
      </c>
      <c r="H153" t="s">
        <v>1079</v>
      </c>
      <c r="I153" t="s">
        <v>482</v>
      </c>
      <c r="J153" t="s">
        <v>483</v>
      </c>
    </row>
    <row r="154" spans="6:10">
      <c r="F154" s="57">
        <v>143</v>
      </c>
      <c r="G154" t="s">
        <v>445</v>
      </c>
      <c r="H154" t="s">
        <v>1080</v>
      </c>
      <c r="I154" t="s">
        <v>484</v>
      </c>
      <c r="J154" t="s">
        <v>485</v>
      </c>
    </row>
    <row r="155" spans="6:10">
      <c r="F155" s="57">
        <v>144</v>
      </c>
      <c r="G155" t="s">
        <v>445</v>
      </c>
      <c r="H155" t="s">
        <v>1081</v>
      </c>
      <c r="I155" t="s">
        <v>486</v>
      </c>
      <c r="J155" t="s">
        <v>487</v>
      </c>
    </row>
    <row r="156" spans="6:10">
      <c r="F156" s="57">
        <v>145</v>
      </c>
      <c r="G156" t="s">
        <v>445</v>
      </c>
      <c r="H156" t="s">
        <v>1082</v>
      </c>
      <c r="I156" t="s">
        <v>488</v>
      </c>
      <c r="J156" t="s">
        <v>489</v>
      </c>
    </row>
    <row r="157" spans="6:10">
      <c r="F157" s="57">
        <v>146</v>
      </c>
      <c r="G157" t="s">
        <v>490</v>
      </c>
      <c r="H157" t="s">
        <v>169</v>
      </c>
      <c r="I157" t="s">
        <v>167</v>
      </c>
      <c r="J157" t="s">
        <v>94</v>
      </c>
    </row>
    <row r="158" spans="6:10">
      <c r="F158" s="57">
        <v>147</v>
      </c>
      <c r="G158" t="s">
        <v>490</v>
      </c>
      <c r="H158" t="s">
        <v>170</v>
      </c>
      <c r="I158" t="s">
        <v>30</v>
      </c>
      <c r="J158" t="s">
        <v>95</v>
      </c>
    </row>
    <row r="159" spans="6:10">
      <c r="F159" s="57">
        <v>148</v>
      </c>
      <c r="G159" t="s">
        <v>490</v>
      </c>
      <c r="H159" t="s">
        <v>171</v>
      </c>
      <c r="I159" t="s">
        <v>31</v>
      </c>
      <c r="J159" t="s">
        <v>96</v>
      </c>
    </row>
    <row r="160" spans="6:10">
      <c r="F160" s="57">
        <v>149</v>
      </c>
      <c r="G160" t="s">
        <v>490</v>
      </c>
      <c r="H160" t="s">
        <v>172</v>
      </c>
      <c r="I160" t="s">
        <v>32</v>
      </c>
      <c r="J160" t="s">
        <v>97</v>
      </c>
    </row>
    <row r="161" spans="6:10">
      <c r="F161" s="57">
        <v>150</v>
      </c>
      <c r="G161" t="s">
        <v>490</v>
      </c>
      <c r="H161" t="s">
        <v>173</v>
      </c>
      <c r="I161" t="s">
        <v>33</v>
      </c>
      <c r="J161" t="s">
        <v>98</v>
      </c>
    </row>
    <row r="162" spans="6:10">
      <c r="F162" s="57">
        <v>151</v>
      </c>
      <c r="G162" t="s">
        <v>490</v>
      </c>
      <c r="H162" t="s">
        <v>174</v>
      </c>
      <c r="I162" t="s">
        <v>34</v>
      </c>
      <c r="J162" t="s">
        <v>99</v>
      </c>
    </row>
    <row r="163" spans="6:10">
      <c r="F163" s="57">
        <v>152</v>
      </c>
      <c r="G163" t="s">
        <v>490</v>
      </c>
      <c r="H163" t="s">
        <v>175</v>
      </c>
      <c r="I163" t="s">
        <v>35</v>
      </c>
      <c r="J163" t="s">
        <v>100</v>
      </c>
    </row>
    <row r="164" spans="6:10">
      <c r="F164" s="57">
        <v>153</v>
      </c>
      <c r="G164" t="s">
        <v>490</v>
      </c>
      <c r="H164" t="s">
        <v>176</v>
      </c>
      <c r="I164" t="s">
        <v>168</v>
      </c>
      <c r="J164" t="s">
        <v>1335</v>
      </c>
    </row>
    <row r="165" spans="6:10">
      <c r="F165" s="57">
        <v>154</v>
      </c>
      <c r="G165" t="s">
        <v>37</v>
      </c>
      <c r="H165" t="s">
        <v>177</v>
      </c>
      <c r="I165" t="s">
        <v>37</v>
      </c>
      <c r="J165" t="s">
        <v>101</v>
      </c>
    </row>
    <row r="166" spans="6:10">
      <c r="F166" s="57">
        <v>155</v>
      </c>
      <c r="G166" t="s">
        <v>37</v>
      </c>
      <c r="H166" t="s">
        <v>178</v>
      </c>
      <c r="I166" t="s">
        <v>38</v>
      </c>
      <c r="J166" t="s">
        <v>102</v>
      </c>
    </row>
    <row r="167" spans="6:10">
      <c r="F167" s="57">
        <v>156</v>
      </c>
      <c r="G167" t="s">
        <v>37</v>
      </c>
      <c r="H167" t="s">
        <v>179</v>
      </c>
      <c r="I167" t="s">
        <v>39</v>
      </c>
      <c r="J167" t="s">
        <v>103</v>
      </c>
    </row>
    <row r="168" spans="6:10">
      <c r="F168" s="57">
        <v>157</v>
      </c>
      <c r="G168" t="s">
        <v>37</v>
      </c>
      <c r="H168" t="s">
        <v>180</v>
      </c>
      <c r="I168" t="s">
        <v>40</v>
      </c>
      <c r="J168" t="s">
        <v>104</v>
      </c>
    </row>
    <row r="169" spans="6:10">
      <c r="F169" s="57">
        <v>158</v>
      </c>
      <c r="G169" t="s">
        <v>37</v>
      </c>
      <c r="H169" t="s">
        <v>181</v>
      </c>
      <c r="I169" t="s">
        <v>41</v>
      </c>
      <c r="J169" t="s">
        <v>105</v>
      </c>
    </row>
    <row r="170" spans="6:10">
      <c r="F170" s="57">
        <v>159</v>
      </c>
      <c r="G170" t="s">
        <v>37</v>
      </c>
      <c r="H170" t="s">
        <v>182</v>
      </c>
      <c r="I170" t="s">
        <v>42</v>
      </c>
      <c r="J170" t="s">
        <v>106</v>
      </c>
    </row>
    <row r="171" spans="6:10">
      <c r="F171" s="57">
        <v>160</v>
      </c>
      <c r="G171" t="s">
        <v>37</v>
      </c>
      <c r="H171" t="s">
        <v>183</v>
      </c>
      <c r="I171" t="s">
        <v>43</v>
      </c>
      <c r="J171" t="s">
        <v>107</v>
      </c>
    </row>
    <row r="172" spans="6:10">
      <c r="F172" s="57">
        <v>161</v>
      </c>
      <c r="G172" t="s">
        <v>37</v>
      </c>
      <c r="H172" t="s">
        <v>184</v>
      </c>
      <c r="I172" t="s">
        <v>44</v>
      </c>
      <c r="J172" t="s">
        <v>108</v>
      </c>
    </row>
    <row r="173" spans="6:10">
      <c r="F173" s="57">
        <v>162</v>
      </c>
      <c r="G173" t="s">
        <v>37</v>
      </c>
      <c r="H173" t="s">
        <v>185</v>
      </c>
      <c r="I173" t="s">
        <v>45</v>
      </c>
      <c r="J173" t="s">
        <v>109</v>
      </c>
    </row>
    <row r="174" spans="6:10">
      <c r="F174" s="57">
        <v>163</v>
      </c>
      <c r="G174" t="s">
        <v>37</v>
      </c>
      <c r="H174" t="s">
        <v>186</v>
      </c>
      <c r="I174" t="s">
        <v>46</v>
      </c>
      <c r="J174" t="s">
        <v>110</v>
      </c>
    </row>
    <row r="175" spans="6:10">
      <c r="F175" s="57">
        <v>164</v>
      </c>
      <c r="G175" t="s">
        <v>37</v>
      </c>
      <c r="H175" t="s">
        <v>187</v>
      </c>
      <c r="I175" t="s">
        <v>47</v>
      </c>
      <c r="J175" t="s">
        <v>111</v>
      </c>
    </row>
    <row r="176" spans="6:10">
      <c r="F176" s="57">
        <v>165</v>
      </c>
      <c r="G176" t="s">
        <v>37</v>
      </c>
      <c r="H176" t="s">
        <v>188</v>
      </c>
      <c r="I176" t="s">
        <v>48</v>
      </c>
      <c r="J176" t="s">
        <v>112</v>
      </c>
    </row>
    <row r="177" spans="6:10">
      <c r="F177" s="57">
        <v>166</v>
      </c>
      <c r="G177" t="s">
        <v>37</v>
      </c>
      <c r="H177" t="s">
        <v>189</v>
      </c>
      <c r="I177" t="s">
        <v>49</v>
      </c>
      <c r="J177" t="s">
        <v>190</v>
      </c>
    </row>
    <row r="178" spans="6:10">
      <c r="F178" s="57">
        <v>167</v>
      </c>
      <c r="G178" t="s">
        <v>491</v>
      </c>
      <c r="H178" t="s">
        <v>1083</v>
      </c>
      <c r="I178" t="s">
        <v>491</v>
      </c>
      <c r="J178" t="s">
        <v>492</v>
      </c>
    </row>
    <row r="179" spans="6:10">
      <c r="F179" s="57">
        <v>168</v>
      </c>
      <c r="G179" t="s">
        <v>491</v>
      </c>
      <c r="H179" t="s">
        <v>1084</v>
      </c>
      <c r="I179" t="s">
        <v>493</v>
      </c>
      <c r="J179" t="s">
        <v>494</v>
      </c>
    </row>
    <row r="180" spans="6:10">
      <c r="F180" s="57">
        <v>169</v>
      </c>
      <c r="G180" t="s">
        <v>491</v>
      </c>
      <c r="H180" t="s">
        <v>1085</v>
      </c>
      <c r="I180" t="s">
        <v>495</v>
      </c>
      <c r="J180" t="s">
        <v>496</v>
      </c>
    </row>
    <row r="181" spans="6:10">
      <c r="F181" s="57">
        <v>170</v>
      </c>
      <c r="G181" t="s">
        <v>491</v>
      </c>
      <c r="H181" t="s">
        <v>1086</v>
      </c>
      <c r="I181" t="s">
        <v>497</v>
      </c>
      <c r="J181" t="s">
        <v>498</v>
      </c>
    </row>
    <row r="182" spans="6:10">
      <c r="F182" s="57">
        <v>171</v>
      </c>
      <c r="G182" t="s">
        <v>491</v>
      </c>
      <c r="H182" t="s">
        <v>1087</v>
      </c>
      <c r="I182" t="s">
        <v>155</v>
      </c>
      <c r="J182" t="s">
        <v>499</v>
      </c>
    </row>
    <row r="183" spans="6:10">
      <c r="F183" s="57">
        <v>172</v>
      </c>
      <c r="G183" t="s">
        <v>491</v>
      </c>
      <c r="H183" t="s">
        <v>1088</v>
      </c>
      <c r="I183" t="s">
        <v>500</v>
      </c>
      <c r="J183" t="s">
        <v>501</v>
      </c>
    </row>
    <row r="184" spans="6:10">
      <c r="F184" s="57">
        <v>173</v>
      </c>
      <c r="G184" t="s">
        <v>491</v>
      </c>
      <c r="H184" t="s">
        <v>1089</v>
      </c>
      <c r="I184" t="s">
        <v>502</v>
      </c>
      <c r="J184" t="s">
        <v>503</v>
      </c>
    </row>
    <row r="185" spans="6:10">
      <c r="F185" s="57">
        <v>174</v>
      </c>
      <c r="G185" t="s">
        <v>491</v>
      </c>
      <c r="H185" t="s">
        <v>1090</v>
      </c>
      <c r="I185" t="s">
        <v>504</v>
      </c>
      <c r="J185" t="s">
        <v>505</v>
      </c>
    </row>
    <row r="186" spans="6:10">
      <c r="F186" s="57">
        <v>175</v>
      </c>
      <c r="G186" t="s">
        <v>491</v>
      </c>
      <c r="H186" t="s">
        <v>1091</v>
      </c>
      <c r="I186" t="s">
        <v>506</v>
      </c>
      <c r="J186" t="s">
        <v>507</v>
      </c>
    </row>
    <row r="187" spans="6:10">
      <c r="F187" s="57">
        <v>176</v>
      </c>
      <c r="G187" t="s">
        <v>491</v>
      </c>
      <c r="H187" t="s">
        <v>1092</v>
      </c>
      <c r="I187" t="s">
        <v>508</v>
      </c>
      <c r="J187" t="s">
        <v>509</v>
      </c>
    </row>
    <row r="188" spans="6:10">
      <c r="F188" s="57">
        <v>177</v>
      </c>
      <c r="G188" t="s">
        <v>491</v>
      </c>
      <c r="H188" t="s">
        <v>1093</v>
      </c>
      <c r="I188" t="s">
        <v>510</v>
      </c>
      <c r="J188" t="s">
        <v>511</v>
      </c>
    </row>
    <row r="189" spans="6:10">
      <c r="F189" s="57">
        <v>178</v>
      </c>
      <c r="G189" t="s">
        <v>491</v>
      </c>
      <c r="H189" t="s">
        <v>1094</v>
      </c>
      <c r="I189" t="s">
        <v>512</v>
      </c>
      <c r="J189" t="s">
        <v>513</v>
      </c>
    </row>
    <row r="190" spans="6:10">
      <c r="F190" s="57">
        <v>179</v>
      </c>
      <c r="G190" t="s">
        <v>491</v>
      </c>
      <c r="H190" t="s">
        <v>1095</v>
      </c>
      <c r="I190" t="s">
        <v>514</v>
      </c>
      <c r="J190" t="s">
        <v>515</v>
      </c>
    </row>
    <row r="191" spans="6:10">
      <c r="F191" s="57">
        <v>180</v>
      </c>
      <c r="G191" t="s">
        <v>491</v>
      </c>
      <c r="H191" t="s">
        <v>1096</v>
      </c>
      <c r="I191" t="s">
        <v>516</v>
      </c>
      <c r="J191" t="s">
        <v>517</v>
      </c>
    </row>
    <row r="192" spans="6:10">
      <c r="F192" s="57">
        <v>181</v>
      </c>
      <c r="G192" t="s">
        <v>491</v>
      </c>
      <c r="H192" t="s">
        <v>1097</v>
      </c>
      <c r="I192" t="s">
        <v>518</v>
      </c>
      <c r="J192" t="s">
        <v>519</v>
      </c>
    </row>
    <row r="193" spans="6:10">
      <c r="F193" s="57">
        <v>182</v>
      </c>
      <c r="G193" t="s">
        <v>491</v>
      </c>
      <c r="H193" t="s">
        <v>1098</v>
      </c>
      <c r="I193" t="s">
        <v>520</v>
      </c>
      <c r="J193" t="s">
        <v>521</v>
      </c>
    </row>
    <row r="194" spans="6:10">
      <c r="F194" s="57">
        <v>183</v>
      </c>
      <c r="G194" t="s">
        <v>491</v>
      </c>
      <c r="H194" t="s">
        <v>1099</v>
      </c>
      <c r="I194" t="s">
        <v>522</v>
      </c>
      <c r="J194" t="s">
        <v>523</v>
      </c>
    </row>
    <row r="195" spans="6:10">
      <c r="F195" s="57">
        <v>184</v>
      </c>
      <c r="G195" t="s">
        <v>491</v>
      </c>
      <c r="H195" t="s">
        <v>1100</v>
      </c>
      <c r="I195" t="s">
        <v>524</v>
      </c>
      <c r="J195" t="s">
        <v>525</v>
      </c>
    </row>
    <row r="196" spans="6:10">
      <c r="F196" s="57">
        <v>185</v>
      </c>
      <c r="G196" t="s">
        <v>491</v>
      </c>
      <c r="H196" t="s">
        <v>1101</v>
      </c>
      <c r="I196" t="s">
        <v>526</v>
      </c>
      <c r="J196" t="s">
        <v>527</v>
      </c>
    </row>
    <row r="197" spans="6:10">
      <c r="F197" s="57">
        <v>186</v>
      </c>
      <c r="G197" t="s">
        <v>491</v>
      </c>
      <c r="H197" t="s">
        <v>1102</v>
      </c>
      <c r="I197" t="s">
        <v>528</v>
      </c>
      <c r="J197" t="s">
        <v>529</v>
      </c>
    </row>
    <row r="198" spans="6:10">
      <c r="F198" s="57">
        <v>187</v>
      </c>
      <c r="G198" t="s">
        <v>491</v>
      </c>
      <c r="H198" t="s">
        <v>1103</v>
      </c>
      <c r="I198" t="s">
        <v>530</v>
      </c>
      <c r="J198" t="s">
        <v>531</v>
      </c>
    </row>
    <row r="199" spans="6:10">
      <c r="F199" s="57">
        <v>188</v>
      </c>
      <c r="G199" t="s">
        <v>532</v>
      </c>
      <c r="H199" t="s">
        <v>1104</v>
      </c>
      <c r="I199" t="s">
        <v>533</v>
      </c>
      <c r="J199" t="s">
        <v>534</v>
      </c>
    </row>
    <row r="200" spans="6:10">
      <c r="F200" s="57">
        <v>189</v>
      </c>
      <c r="G200" t="s">
        <v>532</v>
      </c>
      <c r="H200" t="s">
        <v>1105</v>
      </c>
      <c r="I200" t="s">
        <v>535</v>
      </c>
      <c r="J200" t="s">
        <v>536</v>
      </c>
    </row>
    <row r="201" spans="6:10">
      <c r="F201" s="57">
        <v>190</v>
      </c>
      <c r="G201" t="s">
        <v>532</v>
      </c>
      <c r="H201" t="s">
        <v>1106</v>
      </c>
      <c r="I201" t="s">
        <v>537</v>
      </c>
      <c r="J201" t="s">
        <v>538</v>
      </c>
    </row>
    <row r="202" spans="6:10">
      <c r="F202" s="57">
        <v>191</v>
      </c>
      <c r="G202" t="s">
        <v>532</v>
      </c>
      <c r="H202" t="s">
        <v>1107</v>
      </c>
      <c r="I202" t="s">
        <v>539</v>
      </c>
      <c r="J202" t="s">
        <v>540</v>
      </c>
    </row>
    <row r="203" spans="6:10">
      <c r="F203" s="57">
        <v>192</v>
      </c>
      <c r="G203" t="s">
        <v>532</v>
      </c>
      <c r="H203" t="s">
        <v>1108</v>
      </c>
      <c r="I203" t="s">
        <v>541</v>
      </c>
      <c r="J203" t="s">
        <v>542</v>
      </c>
    </row>
    <row r="204" spans="6:10">
      <c r="F204" s="57">
        <v>193</v>
      </c>
      <c r="G204" t="s">
        <v>532</v>
      </c>
      <c r="H204" t="s">
        <v>1109</v>
      </c>
      <c r="I204" t="s">
        <v>543</v>
      </c>
      <c r="J204" t="s">
        <v>544</v>
      </c>
    </row>
    <row r="205" spans="6:10">
      <c r="F205" s="57">
        <v>194</v>
      </c>
      <c r="G205" t="s">
        <v>532</v>
      </c>
      <c r="H205" t="s">
        <v>1110</v>
      </c>
      <c r="I205" t="s">
        <v>545</v>
      </c>
      <c r="J205" t="s">
        <v>546</v>
      </c>
    </row>
    <row r="206" spans="6:10">
      <c r="F206" s="57">
        <v>195</v>
      </c>
      <c r="G206" t="s">
        <v>532</v>
      </c>
      <c r="H206" t="s">
        <v>1111</v>
      </c>
      <c r="I206" t="s">
        <v>547</v>
      </c>
      <c r="J206" t="s">
        <v>548</v>
      </c>
    </row>
    <row r="207" spans="6:10">
      <c r="F207" s="57">
        <v>196</v>
      </c>
      <c r="G207" t="s">
        <v>532</v>
      </c>
      <c r="H207" t="s">
        <v>1112</v>
      </c>
      <c r="I207" t="s">
        <v>549</v>
      </c>
      <c r="J207" t="s">
        <v>550</v>
      </c>
    </row>
    <row r="208" spans="6:10">
      <c r="F208" s="57">
        <v>197</v>
      </c>
      <c r="G208" t="s">
        <v>532</v>
      </c>
      <c r="H208" t="s">
        <v>1113</v>
      </c>
      <c r="I208" t="s">
        <v>551</v>
      </c>
      <c r="J208" t="s">
        <v>552</v>
      </c>
    </row>
    <row r="209" spans="6:10">
      <c r="F209" s="57">
        <v>198</v>
      </c>
      <c r="G209" t="s">
        <v>532</v>
      </c>
      <c r="H209" t="s">
        <v>1114</v>
      </c>
      <c r="I209" t="s">
        <v>553</v>
      </c>
      <c r="J209" t="s">
        <v>554</v>
      </c>
    </row>
    <row r="210" spans="6:10">
      <c r="F210" s="57">
        <v>199</v>
      </c>
      <c r="G210" t="s">
        <v>555</v>
      </c>
      <c r="H210" t="s">
        <v>1115</v>
      </c>
      <c r="I210" t="s">
        <v>556</v>
      </c>
      <c r="J210" t="s">
        <v>557</v>
      </c>
    </row>
    <row r="211" spans="6:10">
      <c r="F211" s="57">
        <v>200</v>
      </c>
      <c r="G211" t="s">
        <v>555</v>
      </c>
      <c r="H211" t="s">
        <v>1116</v>
      </c>
      <c r="I211" t="s">
        <v>558</v>
      </c>
      <c r="J211" t="s">
        <v>559</v>
      </c>
    </row>
    <row r="212" spans="6:10">
      <c r="F212" s="57">
        <v>201</v>
      </c>
      <c r="G212" t="s">
        <v>555</v>
      </c>
      <c r="H212" t="s">
        <v>1117</v>
      </c>
      <c r="I212" t="s">
        <v>560</v>
      </c>
      <c r="J212" t="s">
        <v>561</v>
      </c>
    </row>
    <row r="213" spans="6:10">
      <c r="F213" s="57">
        <v>202</v>
      </c>
      <c r="G213" t="s">
        <v>555</v>
      </c>
      <c r="H213" t="s">
        <v>1118</v>
      </c>
      <c r="I213" t="s">
        <v>562</v>
      </c>
      <c r="J213" t="s">
        <v>563</v>
      </c>
    </row>
    <row r="214" spans="6:10">
      <c r="F214" s="57">
        <v>203</v>
      </c>
      <c r="G214" t="s">
        <v>555</v>
      </c>
      <c r="H214" t="s">
        <v>1119</v>
      </c>
      <c r="I214" t="s">
        <v>564</v>
      </c>
      <c r="J214" t="s">
        <v>565</v>
      </c>
    </row>
    <row r="215" spans="6:10">
      <c r="F215" s="57">
        <v>204</v>
      </c>
      <c r="G215" t="s">
        <v>555</v>
      </c>
      <c r="H215" t="s">
        <v>1120</v>
      </c>
      <c r="I215" t="s">
        <v>157</v>
      </c>
      <c r="J215" t="s">
        <v>566</v>
      </c>
    </row>
    <row r="216" spans="6:10">
      <c r="F216" s="57">
        <v>205</v>
      </c>
      <c r="G216" t="s">
        <v>555</v>
      </c>
      <c r="H216" t="s">
        <v>1121</v>
      </c>
      <c r="I216" t="s">
        <v>567</v>
      </c>
      <c r="J216" t="s">
        <v>568</v>
      </c>
    </row>
    <row r="217" spans="6:10">
      <c r="F217" s="57">
        <v>206</v>
      </c>
      <c r="G217" t="s">
        <v>555</v>
      </c>
      <c r="H217" t="s">
        <v>1122</v>
      </c>
      <c r="I217" t="s">
        <v>569</v>
      </c>
      <c r="J217" t="s">
        <v>570</v>
      </c>
    </row>
    <row r="218" spans="6:10">
      <c r="F218" s="57">
        <v>207</v>
      </c>
      <c r="G218" t="s">
        <v>555</v>
      </c>
      <c r="H218" t="s">
        <v>1123</v>
      </c>
      <c r="I218" t="s">
        <v>571</v>
      </c>
      <c r="J218" t="s">
        <v>572</v>
      </c>
    </row>
    <row r="219" spans="6:10">
      <c r="F219" s="57">
        <v>208</v>
      </c>
      <c r="G219" t="s">
        <v>555</v>
      </c>
      <c r="H219" t="s">
        <v>1124</v>
      </c>
      <c r="I219" t="s">
        <v>573</v>
      </c>
      <c r="J219" t="s">
        <v>574</v>
      </c>
    </row>
    <row r="220" spans="6:10">
      <c r="F220" s="57">
        <v>209</v>
      </c>
      <c r="G220" t="s">
        <v>555</v>
      </c>
      <c r="H220" t="s">
        <v>1125</v>
      </c>
      <c r="I220" t="s">
        <v>575</v>
      </c>
      <c r="J220" t="s">
        <v>576</v>
      </c>
    </row>
    <row r="221" spans="6:10">
      <c r="F221" s="57">
        <v>210</v>
      </c>
      <c r="G221" t="s">
        <v>555</v>
      </c>
      <c r="H221" t="s">
        <v>1126</v>
      </c>
      <c r="I221" t="s">
        <v>577</v>
      </c>
      <c r="J221" t="s">
        <v>578</v>
      </c>
    </row>
    <row r="222" spans="6:10">
      <c r="F222" s="57">
        <v>211</v>
      </c>
      <c r="G222" t="s">
        <v>555</v>
      </c>
      <c r="H222" t="s">
        <v>1127</v>
      </c>
      <c r="I222" t="s">
        <v>579</v>
      </c>
      <c r="J222" t="s">
        <v>580</v>
      </c>
    </row>
    <row r="223" spans="6:10">
      <c r="F223" s="57">
        <v>212</v>
      </c>
      <c r="G223" t="s">
        <v>555</v>
      </c>
      <c r="H223" t="s">
        <v>1128</v>
      </c>
      <c r="I223" t="s">
        <v>581</v>
      </c>
      <c r="J223" t="s">
        <v>582</v>
      </c>
    </row>
    <row r="224" spans="6:10">
      <c r="F224" s="57">
        <v>213</v>
      </c>
      <c r="G224" t="s">
        <v>555</v>
      </c>
      <c r="H224" t="s">
        <v>1129</v>
      </c>
      <c r="I224" t="s">
        <v>583</v>
      </c>
      <c r="J224" t="s">
        <v>584</v>
      </c>
    </row>
    <row r="225" spans="6:10">
      <c r="F225" s="57">
        <v>214</v>
      </c>
      <c r="G225" t="s">
        <v>555</v>
      </c>
      <c r="H225" t="s">
        <v>1130</v>
      </c>
      <c r="I225" t="s">
        <v>585</v>
      </c>
      <c r="J225" t="s">
        <v>586</v>
      </c>
    </row>
    <row r="226" spans="6:10">
      <c r="F226" s="57">
        <v>215</v>
      </c>
      <c r="G226" t="s">
        <v>555</v>
      </c>
      <c r="H226" t="s">
        <v>1131</v>
      </c>
      <c r="I226" t="s">
        <v>158</v>
      </c>
      <c r="J226" t="s">
        <v>587</v>
      </c>
    </row>
    <row r="227" spans="6:10">
      <c r="F227" s="57">
        <v>216</v>
      </c>
      <c r="G227" t="s">
        <v>555</v>
      </c>
      <c r="H227" t="s">
        <v>1132</v>
      </c>
      <c r="I227" t="s">
        <v>588</v>
      </c>
      <c r="J227" t="s">
        <v>589</v>
      </c>
    </row>
    <row r="228" spans="6:10">
      <c r="F228" s="57">
        <v>217</v>
      </c>
      <c r="G228" t="s">
        <v>555</v>
      </c>
      <c r="H228" t="s">
        <v>1133</v>
      </c>
      <c r="I228" t="s">
        <v>590</v>
      </c>
      <c r="J228" t="s">
        <v>591</v>
      </c>
    </row>
    <row r="229" spans="6:10">
      <c r="F229" s="57">
        <v>218</v>
      </c>
      <c r="G229" t="s">
        <v>555</v>
      </c>
      <c r="H229" t="s">
        <v>1134</v>
      </c>
      <c r="I229" t="s">
        <v>592</v>
      </c>
      <c r="J229" t="s">
        <v>593</v>
      </c>
    </row>
    <row r="230" spans="6:10">
      <c r="F230" s="57">
        <v>219</v>
      </c>
      <c r="G230" t="s">
        <v>555</v>
      </c>
      <c r="H230" t="s">
        <v>1135</v>
      </c>
      <c r="I230" t="s">
        <v>594</v>
      </c>
      <c r="J230" t="s">
        <v>595</v>
      </c>
    </row>
    <row r="231" spans="6:10">
      <c r="F231" s="57">
        <v>220</v>
      </c>
      <c r="G231" t="s">
        <v>596</v>
      </c>
      <c r="H231" t="s">
        <v>1136</v>
      </c>
      <c r="I231" t="s">
        <v>597</v>
      </c>
      <c r="J231" t="s">
        <v>598</v>
      </c>
    </row>
    <row r="232" spans="6:10">
      <c r="F232" s="57">
        <v>221</v>
      </c>
      <c r="G232" t="s">
        <v>596</v>
      </c>
      <c r="H232" t="s">
        <v>1137</v>
      </c>
      <c r="I232" t="s">
        <v>599</v>
      </c>
      <c r="J232" t="s">
        <v>600</v>
      </c>
    </row>
    <row r="233" spans="6:10">
      <c r="F233" s="57">
        <v>222</v>
      </c>
      <c r="G233" t="s">
        <v>596</v>
      </c>
      <c r="H233" t="s">
        <v>1138</v>
      </c>
      <c r="I233" t="s">
        <v>601</v>
      </c>
      <c r="J233" t="s">
        <v>602</v>
      </c>
    </row>
    <row r="234" spans="6:10">
      <c r="F234" s="57">
        <v>223</v>
      </c>
      <c r="G234" t="s">
        <v>596</v>
      </c>
      <c r="H234" t="s">
        <v>1139</v>
      </c>
      <c r="I234" t="s">
        <v>603</v>
      </c>
      <c r="J234" t="s">
        <v>604</v>
      </c>
    </row>
    <row r="235" spans="6:10">
      <c r="F235" s="57">
        <v>224</v>
      </c>
      <c r="G235" t="s">
        <v>596</v>
      </c>
      <c r="H235" t="s">
        <v>1140</v>
      </c>
      <c r="I235" t="s">
        <v>605</v>
      </c>
      <c r="J235" t="s">
        <v>606</v>
      </c>
    </row>
    <row r="236" spans="6:10">
      <c r="F236" s="57">
        <v>225</v>
      </c>
      <c r="G236" t="s">
        <v>596</v>
      </c>
      <c r="H236" t="s">
        <v>1141</v>
      </c>
      <c r="I236" t="s">
        <v>607</v>
      </c>
      <c r="J236" t="s">
        <v>608</v>
      </c>
    </row>
    <row r="237" spans="6:10">
      <c r="F237" s="57">
        <v>226</v>
      </c>
      <c r="G237" t="s">
        <v>596</v>
      </c>
      <c r="H237" t="s">
        <v>1142</v>
      </c>
      <c r="I237" t="s">
        <v>609</v>
      </c>
      <c r="J237" t="s">
        <v>610</v>
      </c>
    </row>
    <row r="238" spans="6:10">
      <c r="F238" s="57">
        <v>227</v>
      </c>
      <c r="G238" t="s">
        <v>596</v>
      </c>
      <c r="H238" t="s">
        <v>1143</v>
      </c>
      <c r="I238" t="s">
        <v>611</v>
      </c>
      <c r="J238" t="s">
        <v>612</v>
      </c>
    </row>
    <row r="239" spans="6:10">
      <c r="F239" s="57">
        <v>228</v>
      </c>
      <c r="G239" t="s">
        <v>596</v>
      </c>
      <c r="H239" t="s">
        <v>1144</v>
      </c>
      <c r="I239" t="s">
        <v>613</v>
      </c>
      <c r="J239" t="s">
        <v>614</v>
      </c>
    </row>
    <row r="240" spans="6:10">
      <c r="F240" s="57">
        <v>229</v>
      </c>
      <c r="G240" t="s">
        <v>596</v>
      </c>
      <c r="H240" t="s">
        <v>1145</v>
      </c>
      <c r="I240" t="s">
        <v>615</v>
      </c>
      <c r="J240" t="s">
        <v>616</v>
      </c>
    </row>
    <row r="241" spans="6:10">
      <c r="F241" s="57">
        <v>230</v>
      </c>
      <c r="G241" t="s">
        <v>596</v>
      </c>
      <c r="H241" t="s">
        <v>1146</v>
      </c>
      <c r="I241" t="s">
        <v>617</v>
      </c>
      <c r="J241" t="s">
        <v>618</v>
      </c>
    </row>
    <row r="242" spans="6:10">
      <c r="F242" s="57">
        <v>231</v>
      </c>
      <c r="G242" t="s">
        <v>596</v>
      </c>
      <c r="H242" t="s">
        <v>1147</v>
      </c>
      <c r="I242" t="s">
        <v>619</v>
      </c>
      <c r="J242" t="s">
        <v>620</v>
      </c>
    </row>
    <row r="243" spans="6:10">
      <c r="F243" s="57">
        <v>232</v>
      </c>
      <c r="G243" t="s">
        <v>596</v>
      </c>
      <c r="H243" t="s">
        <v>1148</v>
      </c>
      <c r="I243" t="s">
        <v>621</v>
      </c>
      <c r="J243" t="s">
        <v>622</v>
      </c>
    </row>
    <row r="244" spans="6:10">
      <c r="F244" s="57">
        <v>233</v>
      </c>
      <c r="G244" t="s">
        <v>596</v>
      </c>
      <c r="H244" t="s">
        <v>1149</v>
      </c>
      <c r="I244" t="s">
        <v>623</v>
      </c>
      <c r="J244" t="s">
        <v>624</v>
      </c>
    </row>
    <row r="245" spans="6:10">
      <c r="F245" s="57">
        <v>234</v>
      </c>
      <c r="G245" t="s">
        <v>596</v>
      </c>
      <c r="H245" t="s">
        <v>1150</v>
      </c>
      <c r="I245" t="s">
        <v>625</v>
      </c>
      <c r="J245" t="s">
        <v>626</v>
      </c>
    </row>
    <row r="246" spans="6:10">
      <c r="F246" s="57">
        <v>235</v>
      </c>
      <c r="G246" t="s">
        <v>596</v>
      </c>
      <c r="H246" t="s">
        <v>1151</v>
      </c>
      <c r="I246" t="s">
        <v>627</v>
      </c>
      <c r="J246" t="s">
        <v>628</v>
      </c>
    </row>
    <row r="247" spans="6:10">
      <c r="F247" s="57">
        <v>236</v>
      </c>
      <c r="G247" t="s">
        <v>596</v>
      </c>
      <c r="H247" t="s">
        <v>1152</v>
      </c>
      <c r="I247" t="s">
        <v>629</v>
      </c>
      <c r="J247" t="s">
        <v>630</v>
      </c>
    </row>
    <row r="248" spans="6:10">
      <c r="F248" s="57">
        <v>237</v>
      </c>
      <c r="G248" t="s">
        <v>596</v>
      </c>
      <c r="H248" t="s">
        <v>1153</v>
      </c>
      <c r="I248" t="s">
        <v>631</v>
      </c>
      <c r="J248" t="s">
        <v>632</v>
      </c>
    </row>
    <row r="249" spans="6:10">
      <c r="F249" s="57">
        <v>238</v>
      </c>
      <c r="G249" t="s">
        <v>596</v>
      </c>
      <c r="H249" t="s">
        <v>1154</v>
      </c>
      <c r="I249" t="s">
        <v>633</v>
      </c>
      <c r="J249" t="s">
        <v>634</v>
      </c>
    </row>
    <row r="250" spans="6:10">
      <c r="F250" s="57">
        <v>239</v>
      </c>
      <c r="G250" t="s">
        <v>596</v>
      </c>
      <c r="H250" t="s">
        <v>1155</v>
      </c>
      <c r="I250" t="s">
        <v>635</v>
      </c>
      <c r="J250" t="s">
        <v>636</v>
      </c>
    </row>
    <row r="251" spans="6:10">
      <c r="F251" s="57">
        <v>240</v>
      </c>
      <c r="G251" t="s">
        <v>596</v>
      </c>
      <c r="H251" t="s">
        <v>1156</v>
      </c>
      <c r="I251" t="s">
        <v>637</v>
      </c>
      <c r="J251" t="s">
        <v>638</v>
      </c>
    </row>
    <row r="252" spans="6:10">
      <c r="F252" s="57">
        <v>241</v>
      </c>
      <c r="G252" t="s">
        <v>596</v>
      </c>
      <c r="H252" t="s">
        <v>1157</v>
      </c>
      <c r="I252" t="s">
        <v>639</v>
      </c>
      <c r="J252" t="s">
        <v>640</v>
      </c>
    </row>
    <row r="253" spans="6:10">
      <c r="F253" s="57">
        <v>242</v>
      </c>
      <c r="G253" t="s">
        <v>596</v>
      </c>
      <c r="H253" t="s">
        <v>1158</v>
      </c>
      <c r="I253" t="s">
        <v>641</v>
      </c>
      <c r="J253" t="s">
        <v>642</v>
      </c>
    </row>
    <row r="254" spans="6:10">
      <c r="F254" s="57">
        <v>243</v>
      </c>
      <c r="G254" t="s">
        <v>596</v>
      </c>
      <c r="H254" t="s">
        <v>1159</v>
      </c>
      <c r="I254" t="s">
        <v>643</v>
      </c>
      <c r="J254" t="s">
        <v>644</v>
      </c>
    </row>
    <row r="255" spans="6:10">
      <c r="F255" s="57">
        <v>244</v>
      </c>
      <c r="G255" t="s">
        <v>596</v>
      </c>
      <c r="H255" t="s">
        <v>1160</v>
      </c>
      <c r="I255" t="s">
        <v>645</v>
      </c>
      <c r="J255" t="s">
        <v>646</v>
      </c>
    </row>
    <row r="256" spans="6:10">
      <c r="F256" s="57">
        <v>245</v>
      </c>
      <c r="G256" t="s">
        <v>596</v>
      </c>
      <c r="H256" t="s">
        <v>1161</v>
      </c>
      <c r="I256" t="s">
        <v>647</v>
      </c>
      <c r="J256" t="s">
        <v>648</v>
      </c>
    </row>
    <row r="257" spans="6:10">
      <c r="F257" s="57">
        <v>246</v>
      </c>
      <c r="G257" t="s">
        <v>596</v>
      </c>
      <c r="H257" t="s">
        <v>1162</v>
      </c>
      <c r="I257" t="s">
        <v>649</v>
      </c>
      <c r="J257" t="s">
        <v>650</v>
      </c>
    </row>
    <row r="258" spans="6:10">
      <c r="F258" s="57">
        <v>247</v>
      </c>
      <c r="G258" t="s">
        <v>596</v>
      </c>
      <c r="H258" t="s">
        <v>1163</v>
      </c>
      <c r="I258" t="s">
        <v>651</v>
      </c>
      <c r="J258" t="s">
        <v>652</v>
      </c>
    </row>
    <row r="259" spans="6:10">
      <c r="F259" s="57">
        <v>248</v>
      </c>
      <c r="G259" t="s">
        <v>596</v>
      </c>
      <c r="H259" t="s">
        <v>1164</v>
      </c>
      <c r="I259" t="s">
        <v>653</v>
      </c>
      <c r="J259" t="s">
        <v>654</v>
      </c>
    </row>
    <row r="260" spans="6:10">
      <c r="F260" s="57">
        <v>249</v>
      </c>
      <c r="G260" t="s">
        <v>596</v>
      </c>
      <c r="H260" t="s">
        <v>1165</v>
      </c>
      <c r="I260" t="s">
        <v>655</v>
      </c>
      <c r="J260" t="s">
        <v>656</v>
      </c>
    </row>
    <row r="261" spans="6:10">
      <c r="F261" s="57">
        <v>250</v>
      </c>
      <c r="G261" t="s">
        <v>596</v>
      </c>
      <c r="H261" t="s">
        <v>1166</v>
      </c>
      <c r="I261" t="s">
        <v>657</v>
      </c>
      <c r="J261" t="s">
        <v>658</v>
      </c>
    </row>
    <row r="262" spans="6:10">
      <c r="F262" s="57">
        <v>251</v>
      </c>
      <c r="G262" t="s">
        <v>596</v>
      </c>
      <c r="H262" t="s">
        <v>1167</v>
      </c>
      <c r="I262" t="s">
        <v>659</v>
      </c>
      <c r="J262" t="s">
        <v>660</v>
      </c>
    </row>
    <row r="263" spans="6:10">
      <c r="F263" s="57">
        <v>252</v>
      </c>
      <c r="G263" t="s">
        <v>596</v>
      </c>
      <c r="H263" t="s">
        <v>1168</v>
      </c>
      <c r="I263" t="s">
        <v>154</v>
      </c>
      <c r="J263" t="s">
        <v>661</v>
      </c>
    </row>
    <row r="264" spans="6:10">
      <c r="F264" s="57">
        <v>253</v>
      </c>
      <c r="G264" t="s">
        <v>596</v>
      </c>
      <c r="H264" t="s">
        <v>1169</v>
      </c>
      <c r="I264" t="s">
        <v>662</v>
      </c>
      <c r="J264" t="s">
        <v>663</v>
      </c>
    </row>
    <row r="265" spans="6:10">
      <c r="F265" s="57">
        <v>254</v>
      </c>
      <c r="G265" t="s">
        <v>596</v>
      </c>
      <c r="H265" t="s">
        <v>1170</v>
      </c>
      <c r="I265" t="s">
        <v>664</v>
      </c>
      <c r="J265" t="s">
        <v>665</v>
      </c>
    </row>
    <row r="266" spans="6:10">
      <c r="F266" s="57">
        <v>255</v>
      </c>
      <c r="G266" t="s">
        <v>596</v>
      </c>
      <c r="H266" t="s">
        <v>1171</v>
      </c>
      <c r="I266" t="s">
        <v>293</v>
      </c>
      <c r="J266" t="s">
        <v>666</v>
      </c>
    </row>
    <row r="267" spans="6:10">
      <c r="F267" s="57">
        <v>256</v>
      </c>
      <c r="G267" t="s">
        <v>596</v>
      </c>
      <c r="H267" t="s">
        <v>1172</v>
      </c>
      <c r="I267" t="s">
        <v>667</v>
      </c>
      <c r="J267" t="s">
        <v>668</v>
      </c>
    </row>
    <row r="268" spans="6:10">
      <c r="F268" s="57">
        <v>257</v>
      </c>
      <c r="G268" t="s">
        <v>596</v>
      </c>
      <c r="H268" t="s">
        <v>1173</v>
      </c>
      <c r="I268" t="s">
        <v>669</v>
      </c>
      <c r="J268" t="s">
        <v>670</v>
      </c>
    </row>
    <row r="269" spans="6:10">
      <c r="F269" s="57">
        <v>258</v>
      </c>
      <c r="G269" t="s">
        <v>596</v>
      </c>
      <c r="H269" t="s">
        <v>1174</v>
      </c>
      <c r="I269" t="s">
        <v>671</v>
      </c>
      <c r="J269" t="s">
        <v>672</v>
      </c>
    </row>
    <row r="270" spans="6:10">
      <c r="F270" s="57">
        <v>259</v>
      </c>
      <c r="G270" t="s">
        <v>596</v>
      </c>
      <c r="H270" t="s">
        <v>1175</v>
      </c>
      <c r="I270" t="s">
        <v>673</v>
      </c>
      <c r="J270" t="s">
        <v>674</v>
      </c>
    </row>
    <row r="271" spans="6:10">
      <c r="F271" s="57">
        <v>260</v>
      </c>
      <c r="G271" t="s">
        <v>596</v>
      </c>
      <c r="H271" t="s">
        <v>1176</v>
      </c>
      <c r="I271" t="s">
        <v>675</v>
      </c>
      <c r="J271" t="s">
        <v>676</v>
      </c>
    </row>
    <row r="272" spans="6:10">
      <c r="F272" s="57">
        <v>261</v>
      </c>
      <c r="G272" t="s">
        <v>596</v>
      </c>
      <c r="H272" t="s">
        <v>1177</v>
      </c>
      <c r="I272" t="s">
        <v>677</v>
      </c>
      <c r="J272" t="s">
        <v>678</v>
      </c>
    </row>
    <row r="273" spans="6:10">
      <c r="F273" s="57">
        <v>262</v>
      </c>
      <c r="G273" t="s">
        <v>596</v>
      </c>
      <c r="H273" t="s">
        <v>1178</v>
      </c>
      <c r="I273" t="s">
        <v>679</v>
      </c>
      <c r="J273" t="s">
        <v>680</v>
      </c>
    </row>
    <row r="274" spans="6:10">
      <c r="F274" s="57">
        <v>263</v>
      </c>
      <c r="G274" t="s">
        <v>596</v>
      </c>
      <c r="H274" t="s">
        <v>1179</v>
      </c>
      <c r="I274" t="s">
        <v>681</v>
      </c>
      <c r="J274" t="s">
        <v>682</v>
      </c>
    </row>
    <row r="275" spans="6:10">
      <c r="F275" s="57">
        <v>264</v>
      </c>
      <c r="G275" t="s">
        <v>596</v>
      </c>
      <c r="H275" t="s">
        <v>1180</v>
      </c>
      <c r="I275" t="s">
        <v>596</v>
      </c>
      <c r="J275" t="s">
        <v>683</v>
      </c>
    </row>
    <row r="276" spans="6:10">
      <c r="F276" s="57">
        <v>265</v>
      </c>
      <c r="G276" t="s">
        <v>596</v>
      </c>
      <c r="H276" t="s">
        <v>1181</v>
      </c>
      <c r="I276" t="s">
        <v>684</v>
      </c>
      <c r="J276" t="s">
        <v>685</v>
      </c>
    </row>
    <row r="277" spans="6:10">
      <c r="F277" s="57">
        <v>266</v>
      </c>
      <c r="G277" t="s">
        <v>596</v>
      </c>
      <c r="H277" t="s">
        <v>1182</v>
      </c>
      <c r="I277" t="s">
        <v>686</v>
      </c>
      <c r="J277" t="s">
        <v>687</v>
      </c>
    </row>
    <row r="278" spans="6:10">
      <c r="F278" s="57">
        <v>267</v>
      </c>
      <c r="G278" t="s">
        <v>596</v>
      </c>
      <c r="H278" t="s">
        <v>1183</v>
      </c>
      <c r="I278" t="s">
        <v>688</v>
      </c>
      <c r="J278" t="s">
        <v>689</v>
      </c>
    </row>
    <row r="279" spans="6:10">
      <c r="F279" s="57">
        <v>268</v>
      </c>
      <c r="G279" t="s">
        <v>596</v>
      </c>
      <c r="H279" t="s">
        <v>1184</v>
      </c>
      <c r="I279" t="s">
        <v>690</v>
      </c>
      <c r="J279" t="s">
        <v>691</v>
      </c>
    </row>
    <row r="280" spans="6:10">
      <c r="F280" s="57">
        <v>269</v>
      </c>
      <c r="G280" t="s">
        <v>596</v>
      </c>
      <c r="H280" t="s">
        <v>1185</v>
      </c>
      <c r="I280" t="s">
        <v>692</v>
      </c>
      <c r="J280" t="s">
        <v>693</v>
      </c>
    </row>
    <row r="281" spans="6:10">
      <c r="F281" s="57">
        <v>270</v>
      </c>
      <c r="G281" t="s">
        <v>156</v>
      </c>
      <c r="H281" t="s">
        <v>1186</v>
      </c>
      <c r="I281" t="s">
        <v>694</v>
      </c>
      <c r="J281" t="s">
        <v>695</v>
      </c>
    </row>
    <row r="282" spans="6:10">
      <c r="F282" s="57">
        <v>271</v>
      </c>
      <c r="G282" t="s">
        <v>156</v>
      </c>
      <c r="H282" t="s">
        <v>1187</v>
      </c>
      <c r="I282" t="s">
        <v>696</v>
      </c>
      <c r="J282" t="s">
        <v>697</v>
      </c>
    </row>
    <row r="283" spans="6:10">
      <c r="F283" s="57">
        <v>272</v>
      </c>
      <c r="G283" t="s">
        <v>156</v>
      </c>
      <c r="H283" t="s">
        <v>1188</v>
      </c>
      <c r="I283" t="s">
        <v>698</v>
      </c>
      <c r="J283" t="s">
        <v>699</v>
      </c>
    </row>
    <row r="284" spans="6:10">
      <c r="F284" s="57">
        <v>273</v>
      </c>
      <c r="G284" t="s">
        <v>156</v>
      </c>
      <c r="H284" t="s">
        <v>1189</v>
      </c>
      <c r="I284" t="s">
        <v>700</v>
      </c>
      <c r="J284" t="s">
        <v>701</v>
      </c>
    </row>
    <row r="285" spans="6:10">
      <c r="F285" s="57">
        <v>274</v>
      </c>
      <c r="G285" t="s">
        <v>156</v>
      </c>
      <c r="H285" t="s">
        <v>1190</v>
      </c>
      <c r="I285" t="s">
        <v>156</v>
      </c>
      <c r="J285" t="s">
        <v>702</v>
      </c>
    </row>
    <row r="286" spans="6:10">
      <c r="F286" s="57">
        <v>275</v>
      </c>
      <c r="G286" t="s">
        <v>156</v>
      </c>
      <c r="H286" t="s">
        <v>1191</v>
      </c>
      <c r="I286" t="s">
        <v>703</v>
      </c>
      <c r="J286" t="s">
        <v>704</v>
      </c>
    </row>
    <row r="287" spans="6:10">
      <c r="F287" s="57">
        <v>276</v>
      </c>
      <c r="G287" t="s">
        <v>156</v>
      </c>
      <c r="H287" t="s">
        <v>1192</v>
      </c>
      <c r="I287" t="s">
        <v>705</v>
      </c>
      <c r="J287" t="s">
        <v>706</v>
      </c>
    </row>
    <row r="288" spans="6:10">
      <c r="F288" s="57">
        <v>277</v>
      </c>
      <c r="G288" t="s">
        <v>156</v>
      </c>
      <c r="H288" t="s">
        <v>1193</v>
      </c>
      <c r="I288" t="s">
        <v>159</v>
      </c>
      <c r="J288" t="s">
        <v>707</v>
      </c>
    </row>
    <row r="289" spans="6:10">
      <c r="F289" s="57">
        <v>278</v>
      </c>
      <c r="G289" t="s">
        <v>156</v>
      </c>
      <c r="H289" t="s">
        <v>1194</v>
      </c>
      <c r="I289" t="s">
        <v>708</v>
      </c>
      <c r="J289" t="s">
        <v>709</v>
      </c>
    </row>
    <row r="290" spans="6:10">
      <c r="F290" s="57">
        <v>279</v>
      </c>
      <c r="G290" t="s">
        <v>156</v>
      </c>
      <c r="H290" t="s">
        <v>1195</v>
      </c>
      <c r="I290" t="s">
        <v>710</v>
      </c>
      <c r="J290" t="s">
        <v>711</v>
      </c>
    </row>
    <row r="291" spans="6:10">
      <c r="F291" s="57">
        <v>280</v>
      </c>
      <c r="G291" t="s">
        <v>156</v>
      </c>
      <c r="H291" t="s">
        <v>1196</v>
      </c>
      <c r="I291" t="s">
        <v>712</v>
      </c>
      <c r="J291" t="s">
        <v>713</v>
      </c>
    </row>
    <row r="292" spans="6:10">
      <c r="F292" s="57">
        <v>281</v>
      </c>
      <c r="G292" t="s">
        <v>714</v>
      </c>
      <c r="H292" t="s">
        <v>1197</v>
      </c>
      <c r="I292" t="s">
        <v>715</v>
      </c>
      <c r="J292" t="s">
        <v>716</v>
      </c>
    </row>
    <row r="293" spans="6:10">
      <c r="F293" s="57">
        <v>282</v>
      </c>
      <c r="G293" t="s">
        <v>714</v>
      </c>
      <c r="H293" t="s">
        <v>1198</v>
      </c>
      <c r="I293" t="s">
        <v>717</v>
      </c>
      <c r="J293" t="s">
        <v>718</v>
      </c>
    </row>
    <row r="294" spans="6:10">
      <c r="F294" s="57">
        <v>283</v>
      </c>
      <c r="G294" t="s">
        <v>714</v>
      </c>
      <c r="H294" t="s">
        <v>1199</v>
      </c>
      <c r="I294" t="s">
        <v>719</v>
      </c>
      <c r="J294" t="s">
        <v>720</v>
      </c>
    </row>
    <row r="295" spans="6:10">
      <c r="F295" s="57">
        <v>284</v>
      </c>
      <c r="G295" t="s">
        <v>714</v>
      </c>
      <c r="H295" t="s">
        <v>1200</v>
      </c>
      <c r="I295" t="s">
        <v>721</v>
      </c>
      <c r="J295" t="s">
        <v>722</v>
      </c>
    </row>
    <row r="296" spans="6:10">
      <c r="F296" s="57">
        <v>285</v>
      </c>
      <c r="G296" t="s">
        <v>714</v>
      </c>
      <c r="H296" t="s">
        <v>1201</v>
      </c>
      <c r="I296" t="s">
        <v>723</v>
      </c>
      <c r="J296" t="s">
        <v>724</v>
      </c>
    </row>
    <row r="297" spans="6:10">
      <c r="F297" s="57">
        <v>286</v>
      </c>
      <c r="G297" t="s">
        <v>714</v>
      </c>
      <c r="H297" t="s">
        <v>1202</v>
      </c>
      <c r="I297" t="s">
        <v>725</v>
      </c>
      <c r="J297" t="s">
        <v>726</v>
      </c>
    </row>
    <row r="298" spans="6:10">
      <c r="F298" s="57">
        <v>287</v>
      </c>
      <c r="G298" t="s">
        <v>714</v>
      </c>
      <c r="H298" t="s">
        <v>1203</v>
      </c>
      <c r="I298" t="s">
        <v>727</v>
      </c>
      <c r="J298" t="s">
        <v>728</v>
      </c>
    </row>
    <row r="299" spans="6:10">
      <c r="F299" s="57">
        <v>288</v>
      </c>
      <c r="G299" t="s">
        <v>714</v>
      </c>
      <c r="H299" t="s">
        <v>1204</v>
      </c>
      <c r="I299" t="s">
        <v>729</v>
      </c>
      <c r="J299" t="s">
        <v>730</v>
      </c>
    </row>
    <row r="300" spans="6:10">
      <c r="F300" s="57">
        <v>289</v>
      </c>
      <c r="G300" t="s">
        <v>714</v>
      </c>
      <c r="H300" t="s">
        <v>1205</v>
      </c>
      <c r="I300" t="s">
        <v>731</v>
      </c>
      <c r="J300" t="s">
        <v>732</v>
      </c>
    </row>
    <row r="301" spans="6:10">
      <c r="F301" s="57">
        <v>290</v>
      </c>
      <c r="G301" t="s">
        <v>714</v>
      </c>
      <c r="H301" t="s">
        <v>1206</v>
      </c>
      <c r="I301" t="s">
        <v>733</v>
      </c>
      <c r="J301" t="s">
        <v>734</v>
      </c>
    </row>
    <row r="302" spans="6:10">
      <c r="F302" s="57">
        <v>291</v>
      </c>
      <c r="G302" t="s">
        <v>714</v>
      </c>
      <c r="H302" t="s">
        <v>1207</v>
      </c>
      <c r="I302" t="s">
        <v>735</v>
      </c>
      <c r="J302" t="s">
        <v>736</v>
      </c>
    </row>
    <row r="303" spans="6:10">
      <c r="F303" s="57">
        <v>292</v>
      </c>
      <c r="G303" t="s">
        <v>714</v>
      </c>
      <c r="H303" t="s">
        <v>1208</v>
      </c>
      <c r="I303" t="s">
        <v>737</v>
      </c>
      <c r="J303" t="s">
        <v>738</v>
      </c>
    </row>
    <row r="304" spans="6:10">
      <c r="F304" s="57">
        <v>293</v>
      </c>
      <c r="G304" t="s">
        <v>714</v>
      </c>
      <c r="H304" t="s">
        <v>1209</v>
      </c>
      <c r="I304" t="s">
        <v>739</v>
      </c>
      <c r="J304" t="s">
        <v>740</v>
      </c>
    </row>
    <row r="305" spans="6:10">
      <c r="F305" s="57">
        <v>294</v>
      </c>
      <c r="G305" t="s">
        <v>741</v>
      </c>
      <c r="H305" t="s">
        <v>1210</v>
      </c>
      <c r="I305" t="s">
        <v>742</v>
      </c>
      <c r="J305" t="s">
        <v>743</v>
      </c>
    </row>
    <row r="306" spans="6:10">
      <c r="F306" s="57">
        <v>295</v>
      </c>
      <c r="G306" t="s">
        <v>741</v>
      </c>
      <c r="H306" t="s">
        <v>1211</v>
      </c>
      <c r="I306" t="s">
        <v>744</v>
      </c>
      <c r="J306" t="s">
        <v>745</v>
      </c>
    </row>
    <row r="307" spans="6:10">
      <c r="F307" s="57">
        <v>296</v>
      </c>
      <c r="G307" t="s">
        <v>741</v>
      </c>
      <c r="H307" t="s">
        <v>1212</v>
      </c>
      <c r="I307" t="s">
        <v>746</v>
      </c>
      <c r="J307" t="s">
        <v>747</v>
      </c>
    </row>
    <row r="308" spans="6:10">
      <c r="F308" s="57">
        <v>297</v>
      </c>
      <c r="G308" t="s">
        <v>741</v>
      </c>
      <c r="H308" t="s">
        <v>1213</v>
      </c>
      <c r="I308" t="s">
        <v>748</v>
      </c>
      <c r="J308" t="s">
        <v>749</v>
      </c>
    </row>
    <row r="309" spans="6:10">
      <c r="F309" s="57">
        <v>298</v>
      </c>
      <c r="G309" t="s">
        <v>741</v>
      </c>
      <c r="H309" t="s">
        <v>1214</v>
      </c>
      <c r="I309" t="s">
        <v>750</v>
      </c>
      <c r="J309" t="s">
        <v>751</v>
      </c>
    </row>
    <row r="310" spans="6:10">
      <c r="F310" s="57">
        <v>299</v>
      </c>
      <c r="G310" t="s">
        <v>741</v>
      </c>
      <c r="H310" t="s">
        <v>1215</v>
      </c>
      <c r="I310" t="s">
        <v>752</v>
      </c>
      <c r="J310" t="s">
        <v>753</v>
      </c>
    </row>
    <row r="311" spans="6:10">
      <c r="F311" s="57">
        <v>300</v>
      </c>
      <c r="G311" t="s">
        <v>741</v>
      </c>
      <c r="H311" t="s">
        <v>1216</v>
      </c>
      <c r="I311" t="s">
        <v>754</v>
      </c>
      <c r="J311" t="s">
        <v>755</v>
      </c>
    </row>
    <row r="312" spans="6:10">
      <c r="F312" s="57">
        <v>301</v>
      </c>
      <c r="G312" t="s">
        <v>741</v>
      </c>
      <c r="H312" t="s">
        <v>1217</v>
      </c>
      <c r="I312" t="s">
        <v>756</v>
      </c>
      <c r="J312" t="s">
        <v>757</v>
      </c>
    </row>
    <row r="313" spans="6:10">
      <c r="F313" s="57">
        <v>302</v>
      </c>
      <c r="G313" t="s">
        <v>741</v>
      </c>
      <c r="H313" t="s">
        <v>1218</v>
      </c>
      <c r="I313" t="s">
        <v>758</v>
      </c>
      <c r="J313" t="s">
        <v>759</v>
      </c>
    </row>
    <row r="314" spans="6:10">
      <c r="F314" s="57">
        <v>303</v>
      </c>
      <c r="G314" t="s">
        <v>741</v>
      </c>
      <c r="H314" t="s">
        <v>1219</v>
      </c>
      <c r="I314" t="s">
        <v>760</v>
      </c>
      <c r="J314" t="s">
        <v>761</v>
      </c>
    </row>
    <row r="315" spans="6:10">
      <c r="F315" s="57">
        <v>304</v>
      </c>
      <c r="G315" t="s">
        <v>741</v>
      </c>
      <c r="H315" t="s">
        <v>1220</v>
      </c>
      <c r="I315" t="s">
        <v>741</v>
      </c>
      <c r="J315" t="s">
        <v>762</v>
      </c>
    </row>
    <row r="316" spans="6:10">
      <c r="F316" s="57">
        <v>305</v>
      </c>
      <c r="G316" t="s">
        <v>741</v>
      </c>
      <c r="H316" t="s">
        <v>1221</v>
      </c>
      <c r="I316" t="s">
        <v>763</v>
      </c>
      <c r="J316" t="s">
        <v>764</v>
      </c>
    </row>
    <row r="317" spans="6:10">
      <c r="F317" s="57">
        <v>306</v>
      </c>
      <c r="G317" t="s">
        <v>741</v>
      </c>
      <c r="H317" t="s">
        <v>1222</v>
      </c>
      <c r="I317" t="s">
        <v>765</v>
      </c>
      <c r="J317" t="s">
        <v>766</v>
      </c>
    </row>
    <row r="318" spans="6:10">
      <c r="F318" s="57">
        <v>307</v>
      </c>
      <c r="G318" t="s">
        <v>741</v>
      </c>
      <c r="H318" t="s">
        <v>1223</v>
      </c>
      <c r="I318" t="s">
        <v>767</v>
      </c>
      <c r="J318" t="s">
        <v>768</v>
      </c>
    </row>
    <row r="319" spans="6:10">
      <c r="F319" s="57">
        <v>308</v>
      </c>
      <c r="G319" t="s">
        <v>741</v>
      </c>
      <c r="H319" t="s">
        <v>1224</v>
      </c>
      <c r="I319" t="s">
        <v>769</v>
      </c>
      <c r="J319" t="s">
        <v>770</v>
      </c>
    </row>
    <row r="320" spans="6:10">
      <c r="F320" s="57">
        <v>309</v>
      </c>
      <c r="G320" t="s">
        <v>741</v>
      </c>
      <c r="H320" t="s">
        <v>1225</v>
      </c>
      <c r="I320" t="s">
        <v>771</v>
      </c>
      <c r="J320" t="s">
        <v>772</v>
      </c>
    </row>
    <row r="321" spans="6:10">
      <c r="F321" s="57">
        <v>310</v>
      </c>
      <c r="G321" t="s">
        <v>741</v>
      </c>
      <c r="H321" t="s">
        <v>1226</v>
      </c>
      <c r="I321" t="s">
        <v>773</v>
      </c>
      <c r="J321" t="s">
        <v>774</v>
      </c>
    </row>
    <row r="322" spans="6:10">
      <c r="F322" s="57">
        <v>311</v>
      </c>
      <c r="G322" t="s">
        <v>775</v>
      </c>
      <c r="H322" t="s">
        <v>1227</v>
      </c>
      <c r="I322" t="s">
        <v>776</v>
      </c>
      <c r="J322" t="s">
        <v>777</v>
      </c>
    </row>
    <row r="323" spans="6:10">
      <c r="F323" s="57">
        <v>312</v>
      </c>
      <c r="G323" t="s">
        <v>775</v>
      </c>
      <c r="H323" t="s">
        <v>1228</v>
      </c>
      <c r="I323" t="s">
        <v>778</v>
      </c>
      <c r="J323" t="s">
        <v>779</v>
      </c>
    </row>
    <row r="324" spans="6:10">
      <c r="F324" s="57">
        <v>313</v>
      </c>
      <c r="G324" t="s">
        <v>775</v>
      </c>
      <c r="H324" t="s">
        <v>1229</v>
      </c>
      <c r="I324" t="s">
        <v>780</v>
      </c>
      <c r="J324" t="s">
        <v>781</v>
      </c>
    </row>
    <row r="325" spans="6:10">
      <c r="F325" s="57">
        <v>314</v>
      </c>
      <c r="G325" t="s">
        <v>775</v>
      </c>
      <c r="H325" t="s">
        <v>1230</v>
      </c>
      <c r="I325" t="s">
        <v>782</v>
      </c>
      <c r="J325" t="s">
        <v>783</v>
      </c>
    </row>
    <row r="326" spans="6:10">
      <c r="F326" s="57">
        <v>315</v>
      </c>
      <c r="G326" t="s">
        <v>775</v>
      </c>
      <c r="H326" t="s">
        <v>1231</v>
      </c>
      <c r="I326" t="s">
        <v>784</v>
      </c>
      <c r="J326" t="s">
        <v>785</v>
      </c>
    </row>
    <row r="327" spans="6:10">
      <c r="F327" s="57">
        <v>316</v>
      </c>
      <c r="G327" t="s">
        <v>775</v>
      </c>
      <c r="H327" t="s">
        <v>1232</v>
      </c>
      <c r="I327" t="s">
        <v>786</v>
      </c>
      <c r="J327" t="s">
        <v>787</v>
      </c>
    </row>
    <row r="328" spans="6:10">
      <c r="F328" s="57">
        <v>317</v>
      </c>
      <c r="G328" t="s">
        <v>775</v>
      </c>
      <c r="H328" t="s">
        <v>1233</v>
      </c>
      <c r="I328" t="s">
        <v>788</v>
      </c>
      <c r="J328" t="s">
        <v>789</v>
      </c>
    </row>
    <row r="329" spans="6:10">
      <c r="F329" s="57">
        <v>318</v>
      </c>
      <c r="G329" t="s">
        <v>775</v>
      </c>
      <c r="H329" t="s">
        <v>1234</v>
      </c>
      <c r="I329" t="s">
        <v>790</v>
      </c>
      <c r="J329" t="s">
        <v>791</v>
      </c>
    </row>
    <row r="330" spans="6:10">
      <c r="F330" s="57">
        <v>319</v>
      </c>
      <c r="G330" t="s">
        <v>775</v>
      </c>
      <c r="H330" t="s">
        <v>1235</v>
      </c>
      <c r="I330" t="s">
        <v>792</v>
      </c>
      <c r="J330" t="s">
        <v>793</v>
      </c>
    </row>
    <row r="331" spans="6:10">
      <c r="F331" s="57">
        <v>320</v>
      </c>
      <c r="G331" t="s">
        <v>775</v>
      </c>
      <c r="H331" t="s">
        <v>1236</v>
      </c>
      <c r="I331" t="s">
        <v>794</v>
      </c>
      <c r="J331" t="s">
        <v>795</v>
      </c>
    </row>
    <row r="332" spans="6:10">
      <c r="F332" s="57">
        <v>321</v>
      </c>
      <c r="G332" t="s">
        <v>775</v>
      </c>
      <c r="H332" t="s">
        <v>1237</v>
      </c>
      <c r="I332" t="s">
        <v>796</v>
      </c>
      <c r="J332" t="s">
        <v>797</v>
      </c>
    </row>
    <row r="333" spans="6:10">
      <c r="F333" s="57">
        <v>322</v>
      </c>
      <c r="G333" t="s">
        <v>775</v>
      </c>
      <c r="H333" t="s">
        <v>1238</v>
      </c>
      <c r="I333" t="s">
        <v>798</v>
      </c>
      <c r="J333" t="s">
        <v>799</v>
      </c>
    </row>
    <row r="334" spans="6:10">
      <c r="F334" s="57">
        <v>323</v>
      </c>
      <c r="G334" t="s">
        <v>775</v>
      </c>
      <c r="H334" t="s">
        <v>1239</v>
      </c>
      <c r="I334" t="s">
        <v>775</v>
      </c>
      <c r="J334" t="s">
        <v>800</v>
      </c>
    </row>
    <row r="335" spans="6:10">
      <c r="F335" s="57">
        <v>324</v>
      </c>
      <c r="G335" t="s">
        <v>801</v>
      </c>
      <c r="H335" t="s">
        <v>1240</v>
      </c>
      <c r="I335" t="s">
        <v>802</v>
      </c>
      <c r="J335" t="s">
        <v>803</v>
      </c>
    </row>
    <row r="336" spans="6:10">
      <c r="F336" s="57">
        <v>325</v>
      </c>
      <c r="G336" t="s">
        <v>801</v>
      </c>
      <c r="H336" t="s">
        <v>1241</v>
      </c>
      <c r="I336" t="s">
        <v>804</v>
      </c>
      <c r="J336" t="s">
        <v>805</v>
      </c>
    </row>
    <row r="337" spans="6:10">
      <c r="F337" s="57">
        <v>326</v>
      </c>
      <c r="G337" t="s">
        <v>801</v>
      </c>
      <c r="H337" t="s">
        <v>1242</v>
      </c>
      <c r="I337" t="s">
        <v>806</v>
      </c>
      <c r="J337" t="s">
        <v>807</v>
      </c>
    </row>
    <row r="338" spans="6:10">
      <c r="F338" s="57">
        <v>327</v>
      </c>
      <c r="G338" t="s">
        <v>801</v>
      </c>
      <c r="H338" t="s">
        <v>1243</v>
      </c>
      <c r="I338" t="s">
        <v>808</v>
      </c>
      <c r="J338" t="s">
        <v>809</v>
      </c>
    </row>
    <row r="339" spans="6:10">
      <c r="F339" s="57">
        <v>328</v>
      </c>
      <c r="G339" t="s">
        <v>801</v>
      </c>
      <c r="H339" t="s">
        <v>1244</v>
      </c>
      <c r="I339" t="s">
        <v>810</v>
      </c>
      <c r="J339" t="s">
        <v>811</v>
      </c>
    </row>
    <row r="340" spans="6:10">
      <c r="F340" s="57">
        <v>329</v>
      </c>
      <c r="G340" t="s">
        <v>801</v>
      </c>
      <c r="H340" t="s">
        <v>1245</v>
      </c>
      <c r="I340" t="s">
        <v>812</v>
      </c>
      <c r="J340" t="s">
        <v>813</v>
      </c>
    </row>
    <row r="341" spans="6:10">
      <c r="F341" s="57">
        <v>330</v>
      </c>
      <c r="G341" t="s">
        <v>801</v>
      </c>
      <c r="H341" t="s">
        <v>1246</v>
      </c>
      <c r="I341" t="s">
        <v>161</v>
      </c>
      <c r="J341" t="s">
        <v>814</v>
      </c>
    </row>
    <row r="342" spans="6:10">
      <c r="F342" s="57">
        <v>331</v>
      </c>
      <c r="G342" t="s">
        <v>801</v>
      </c>
      <c r="H342" t="s">
        <v>1247</v>
      </c>
      <c r="I342" t="s">
        <v>815</v>
      </c>
      <c r="J342" t="s">
        <v>816</v>
      </c>
    </row>
    <row r="343" spans="6:10">
      <c r="F343" s="57">
        <v>332</v>
      </c>
      <c r="G343" t="s">
        <v>801</v>
      </c>
      <c r="H343" t="s">
        <v>1248</v>
      </c>
      <c r="I343" t="s">
        <v>817</v>
      </c>
      <c r="J343" t="s">
        <v>818</v>
      </c>
    </row>
    <row r="344" spans="6:10">
      <c r="F344" s="57">
        <v>333</v>
      </c>
      <c r="G344" t="s">
        <v>819</v>
      </c>
      <c r="H344" t="s">
        <v>1249</v>
      </c>
      <c r="I344" t="s">
        <v>820</v>
      </c>
      <c r="J344" t="s">
        <v>821</v>
      </c>
    </row>
    <row r="345" spans="6:10">
      <c r="F345" s="57">
        <v>334</v>
      </c>
      <c r="G345" t="s">
        <v>819</v>
      </c>
      <c r="H345" t="s">
        <v>1250</v>
      </c>
      <c r="I345" t="s">
        <v>822</v>
      </c>
      <c r="J345" t="s">
        <v>823</v>
      </c>
    </row>
    <row r="346" spans="6:10">
      <c r="F346" s="57">
        <v>335</v>
      </c>
      <c r="G346" t="s">
        <v>819</v>
      </c>
      <c r="H346" t="s">
        <v>1251</v>
      </c>
      <c r="I346" t="s">
        <v>824</v>
      </c>
      <c r="J346" t="s">
        <v>825</v>
      </c>
    </row>
    <row r="347" spans="6:10">
      <c r="F347" s="57">
        <v>336</v>
      </c>
      <c r="G347" t="s">
        <v>819</v>
      </c>
      <c r="H347" t="s">
        <v>1252</v>
      </c>
      <c r="I347" t="s">
        <v>160</v>
      </c>
      <c r="J347" t="s">
        <v>826</v>
      </c>
    </row>
    <row r="348" spans="6:10">
      <c r="F348" s="57">
        <v>337</v>
      </c>
      <c r="G348" t="s">
        <v>819</v>
      </c>
      <c r="H348" t="s">
        <v>1253</v>
      </c>
      <c r="I348" t="s">
        <v>827</v>
      </c>
      <c r="J348" t="s">
        <v>828</v>
      </c>
    </row>
    <row r="349" spans="6:10">
      <c r="F349" s="57">
        <v>338</v>
      </c>
      <c r="G349" t="s">
        <v>819</v>
      </c>
      <c r="H349" t="s">
        <v>1254</v>
      </c>
      <c r="I349" t="s">
        <v>829</v>
      </c>
      <c r="J349" t="s">
        <v>830</v>
      </c>
    </row>
    <row r="350" spans="6:10">
      <c r="F350" s="57">
        <v>339</v>
      </c>
      <c r="G350" t="s">
        <v>819</v>
      </c>
      <c r="H350" t="s">
        <v>1255</v>
      </c>
      <c r="I350" t="s">
        <v>831</v>
      </c>
      <c r="J350" t="s">
        <v>832</v>
      </c>
    </row>
    <row r="351" spans="6:10">
      <c r="F351" s="57">
        <v>340</v>
      </c>
      <c r="G351" t="s">
        <v>819</v>
      </c>
      <c r="H351" t="s">
        <v>1256</v>
      </c>
      <c r="I351" t="s">
        <v>833</v>
      </c>
      <c r="J351" t="s">
        <v>834</v>
      </c>
    </row>
    <row r="352" spans="6:10">
      <c r="F352" s="57">
        <v>341</v>
      </c>
      <c r="G352" t="s">
        <v>819</v>
      </c>
      <c r="H352" t="s">
        <v>1257</v>
      </c>
      <c r="I352" t="s">
        <v>835</v>
      </c>
      <c r="J352" t="s">
        <v>836</v>
      </c>
    </row>
    <row r="353" spans="6:10">
      <c r="F353" s="57">
        <v>342</v>
      </c>
      <c r="G353" t="s">
        <v>819</v>
      </c>
      <c r="H353" t="s">
        <v>1258</v>
      </c>
      <c r="I353" t="s">
        <v>837</v>
      </c>
      <c r="J353" t="s">
        <v>838</v>
      </c>
    </row>
    <row r="354" spans="6:10">
      <c r="F354" s="57">
        <v>343</v>
      </c>
      <c r="G354" t="s">
        <v>819</v>
      </c>
      <c r="H354" t="s">
        <v>1259</v>
      </c>
      <c r="I354" t="s">
        <v>839</v>
      </c>
      <c r="J354" t="s">
        <v>840</v>
      </c>
    </row>
    <row r="355" spans="6:10">
      <c r="F355" s="57">
        <v>344</v>
      </c>
      <c r="G355" t="s">
        <v>819</v>
      </c>
      <c r="H355" t="s">
        <v>1260</v>
      </c>
      <c r="I355" t="s">
        <v>841</v>
      </c>
      <c r="J355" t="s">
        <v>842</v>
      </c>
    </row>
    <row r="356" spans="6:10">
      <c r="F356" s="57">
        <v>345</v>
      </c>
      <c r="G356" t="s">
        <v>819</v>
      </c>
      <c r="H356" t="s">
        <v>1261</v>
      </c>
      <c r="I356" t="s">
        <v>843</v>
      </c>
      <c r="J356" t="s">
        <v>844</v>
      </c>
    </row>
    <row r="357" spans="6:10">
      <c r="F357" s="57">
        <v>346</v>
      </c>
      <c r="G357" t="s">
        <v>819</v>
      </c>
      <c r="H357" t="s">
        <v>1262</v>
      </c>
      <c r="I357" t="s">
        <v>845</v>
      </c>
      <c r="J357" t="s">
        <v>846</v>
      </c>
    </row>
    <row r="358" spans="6:10">
      <c r="F358" s="57">
        <v>347</v>
      </c>
      <c r="G358" t="s">
        <v>819</v>
      </c>
      <c r="H358" t="s">
        <v>1263</v>
      </c>
      <c r="I358" t="s">
        <v>847</v>
      </c>
      <c r="J358" t="s">
        <v>848</v>
      </c>
    </row>
    <row r="359" spans="6:10">
      <c r="F359" s="57">
        <v>348</v>
      </c>
      <c r="G359" t="s">
        <v>819</v>
      </c>
      <c r="H359" t="s">
        <v>1264</v>
      </c>
      <c r="I359" t="s">
        <v>849</v>
      </c>
      <c r="J359" t="s">
        <v>850</v>
      </c>
    </row>
    <row r="360" spans="6:10">
      <c r="F360" s="57">
        <v>349</v>
      </c>
      <c r="G360" t="s">
        <v>851</v>
      </c>
      <c r="H360" t="s">
        <v>1265</v>
      </c>
      <c r="I360" t="s">
        <v>851</v>
      </c>
      <c r="J360" t="s">
        <v>852</v>
      </c>
    </row>
    <row r="361" spans="6:10">
      <c r="F361" s="57">
        <v>350</v>
      </c>
      <c r="G361" t="s">
        <v>851</v>
      </c>
      <c r="H361" t="s">
        <v>1266</v>
      </c>
      <c r="I361" t="s">
        <v>853</v>
      </c>
      <c r="J361" t="s">
        <v>854</v>
      </c>
    </row>
    <row r="362" spans="6:10">
      <c r="F362" s="57">
        <v>351</v>
      </c>
      <c r="G362" t="s">
        <v>851</v>
      </c>
      <c r="H362" t="s">
        <v>1267</v>
      </c>
      <c r="I362" t="s">
        <v>855</v>
      </c>
      <c r="J362" t="s">
        <v>856</v>
      </c>
    </row>
    <row r="363" spans="6:10">
      <c r="F363" s="57">
        <v>352</v>
      </c>
      <c r="G363" t="s">
        <v>851</v>
      </c>
      <c r="H363" t="s">
        <v>1268</v>
      </c>
      <c r="I363" t="s">
        <v>857</v>
      </c>
      <c r="J363" t="s">
        <v>858</v>
      </c>
    </row>
    <row r="364" spans="6:10">
      <c r="F364" s="57">
        <v>353</v>
      </c>
      <c r="G364" t="s">
        <v>851</v>
      </c>
      <c r="H364" t="s">
        <v>1269</v>
      </c>
      <c r="I364" t="s">
        <v>859</v>
      </c>
      <c r="J364" t="s">
        <v>860</v>
      </c>
    </row>
    <row r="365" spans="6:10">
      <c r="F365" s="57">
        <v>354</v>
      </c>
      <c r="G365" t="s">
        <v>851</v>
      </c>
      <c r="H365" t="s">
        <v>1270</v>
      </c>
      <c r="I365" t="s">
        <v>861</v>
      </c>
      <c r="J365" t="s">
        <v>862</v>
      </c>
    </row>
    <row r="366" spans="6:10">
      <c r="F366" s="57">
        <v>355</v>
      </c>
      <c r="G366" t="s">
        <v>851</v>
      </c>
      <c r="H366" t="s">
        <v>1271</v>
      </c>
      <c r="I366" t="s">
        <v>863</v>
      </c>
      <c r="J366" t="s">
        <v>864</v>
      </c>
    </row>
    <row r="367" spans="6:10">
      <c r="F367" s="57">
        <v>356</v>
      </c>
      <c r="G367" t="s">
        <v>851</v>
      </c>
      <c r="H367" t="s">
        <v>1272</v>
      </c>
      <c r="I367" t="s">
        <v>865</v>
      </c>
      <c r="J367" t="s">
        <v>866</v>
      </c>
    </row>
    <row r="368" spans="6:10">
      <c r="F368" s="57">
        <v>357</v>
      </c>
      <c r="G368" t="s">
        <v>851</v>
      </c>
      <c r="H368" t="s">
        <v>1273</v>
      </c>
      <c r="I368" t="s">
        <v>867</v>
      </c>
      <c r="J368" t="s">
        <v>868</v>
      </c>
    </row>
    <row r="369" spans="6:10">
      <c r="F369" s="57">
        <v>358</v>
      </c>
      <c r="G369" t="s">
        <v>851</v>
      </c>
      <c r="H369" t="s">
        <v>1274</v>
      </c>
      <c r="I369" t="s">
        <v>869</v>
      </c>
      <c r="J369" t="s">
        <v>870</v>
      </c>
    </row>
    <row r="370" spans="6:10">
      <c r="F370" s="57">
        <v>359</v>
      </c>
      <c r="G370" t="s">
        <v>851</v>
      </c>
      <c r="H370" t="s">
        <v>1275</v>
      </c>
      <c r="I370" t="s">
        <v>871</v>
      </c>
      <c r="J370" t="s">
        <v>872</v>
      </c>
    </row>
    <row r="371" spans="6:10">
      <c r="F371" s="57">
        <v>360</v>
      </c>
      <c r="G371" t="s">
        <v>851</v>
      </c>
      <c r="H371" t="s">
        <v>1276</v>
      </c>
      <c r="I371" t="s">
        <v>873</v>
      </c>
      <c r="J371" t="s">
        <v>874</v>
      </c>
    </row>
    <row r="372" spans="6:10">
      <c r="F372" s="57">
        <v>361</v>
      </c>
      <c r="G372" t="s">
        <v>851</v>
      </c>
      <c r="H372" t="s">
        <v>1277</v>
      </c>
      <c r="I372" t="s">
        <v>875</v>
      </c>
      <c r="J372" t="s">
        <v>876</v>
      </c>
    </row>
    <row r="373" spans="6:10">
      <c r="F373" s="57">
        <v>362</v>
      </c>
      <c r="G373" t="s">
        <v>851</v>
      </c>
      <c r="H373" t="s">
        <v>1278</v>
      </c>
      <c r="I373" t="s">
        <v>877</v>
      </c>
      <c r="J373" t="s">
        <v>878</v>
      </c>
    </row>
    <row r="374" spans="6:10">
      <c r="F374" s="57">
        <v>363</v>
      </c>
      <c r="G374" t="s">
        <v>851</v>
      </c>
      <c r="H374" t="s">
        <v>1279</v>
      </c>
      <c r="I374" t="s">
        <v>879</v>
      </c>
      <c r="J374" t="s">
        <v>880</v>
      </c>
    </row>
    <row r="375" spans="6:10">
      <c r="F375" s="57">
        <v>364</v>
      </c>
      <c r="G375" t="s">
        <v>851</v>
      </c>
      <c r="H375" t="s">
        <v>1280</v>
      </c>
      <c r="I375" t="s">
        <v>881</v>
      </c>
      <c r="J375" t="s">
        <v>882</v>
      </c>
    </row>
    <row r="376" spans="6:10">
      <c r="F376" s="57">
        <v>365</v>
      </c>
      <c r="G376" t="s">
        <v>851</v>
      </c>
      <c r="H376" t="s">
        <v>1281</v>
      </c>
      <c r="I376" t="s">
        <v>883</v>
      </c>
      <c r="J376" t="s">
        <v>884</v>
      </c>
    </row>
    <row r="377" spans="6:10">
      <c r="F377" s="57">
        <v>366</v>
      </c>
      <c r="G377" t="s">
        <v>885</v>
      </c>
      <c r="H377" t="s">
        <v>1282</v>
      </c>
      <c r="I377" t="s">
        <v>886</v>
      </c>
      <c r="J377" t="s">
        <v>887</v>
      </c>
    </row>
    <row r="378" spans="6:10">
      <c r="F378" s="57">
        <v>367</v>
      </c>
      <c r="G378" t="s">
        <v>885</v>
      </c>
      <c r="H378" t="s">
        <v>1283</v>
      </c>
      <c r="I378" t="s">
        <v>888</v>
      </c>
      <c r="J378" t="s">
        <v>889</v>
      </c>
    </row>
    <row r="379" spans="6:10">
      <c r="F379" s="57">
        <v>368</v>
      </c>
      <c r="G379" t="s">
        <v>885</v>
      </c>
      <c r="H379" t="s">
        <v>1284</v>
      </c>
      <c r="I379" t="s">
        <v>890</v>
      </c>
      <c r="J379" t="s">
        <v>891</v>
      </c>
    </row>
    <row r="380" spans="6:10">
      <c r="F380" s="57">
        <v>369</v>
      </c>
      <c r="G380" t="s">
        <v>885</v>
      </c>
      <c r="H380" t="s">
        <v>1285</v>
      </c>
      <c r="I380" t="s">
        <v>892</v>
      </c>
      <c r="J380" t="s">
        <v>893</v>
      </c>
    </row>
    <row r="381" spans="6:10">
      <c r="F381" s="57">
        <v>370</v>
      </c>
      <c r="G381" t="s">
        <v>885</v>
      </c>
      <c r="H381" t="s">
        <v>1286</v>
      </c>
      <c r="I381" t="s">
        <v>894</v>
      </c>
      <c r="J381" t="s">
        <v>895</v>
      </c>
    </row>
    <row r="382" spans="6:10">
      <c r="F382" s="57">
        <v>371</v>
      </c>
      <c r="G382" t="s">
        <v>885</v>
      </c>
      <c r="H382" t="s">
        <v>1287</v>
      </c>
      <c r="I382" t="s">
        <v>896</v>
      </c>
      <c r="J382" t="s">
        <v>897</v>
      </c>
    </row>
    <row r="383" spans="6:10">
      <c r="F383" s="57">
        <v>372</v>
      </c>
      <c r="G383" t="s">
        <v>885</v>
      </c>
      <c r="H383" t="s">
        <v>1288</v>
      </c>
      <c r="I383" t="s">
        <v>898</v>
      </c>
      <c r="J383" t="s">
        <v>899</v>
      </c>
    </row>
    <row r="384" spans="6:10">
      <c r="F384" s="57">
        <v>373</v>
      </c>
      <c r="G384" t="s">
        <v>885</v>
      </c>
      <c r="H384" t="s">
        <v>1289</v>
      </c>
      <c r="I384" t="s">
        <v>900</v>
      </c>
      <c r="J384" t="s">
        <v>901</v>
      </c>
    </row>
    <row r="385" spans="6:10">
      <c r="F385" s="57">
        <v>374</v>
      </c>
      <c r="G385" t="s">
        <v>885</v>
      </c>
      <c r="H385" t="s">
        <v>1290</v>
      </c>
      <c r="I385" t="s">
        <v>902</v>
      </c>
      <c r="J385" t="s">
        <v>903</v>
      </c>
    </row>
    <row r="386" spans="6:10">
      <c r="F386" s="57">
        <v>375</v>
      </c>
      <c r="G386" t="s">
        <v>885</v>
      </c>
      <c r="H386" t="s">
        <v>1291</v>
      </c>
      <c r="I386" t="s">
        <v>904</v>
      </c>
      <c r="J386" t="s">
        <v>905</v>
      </c>
    </row>
    <row r="387" spans="6:10">
      <c r="F387" s="57">
        <v>376</v>
      </c>
      <c r="G387" t="s">
        <v>885</v>
      </c>
      <c r="H387" t="s">
        <v>1292</v>
      </c>
      <c r="I387" t="s">
        <v>906</v>
      </c>
      <c r="J387" t="s">
        <v>907</v>
      </c>
    </row>
    <row r="388" spans="6:10">
      <c r="F388" s="57">
        <v>377</v>
      </c>
      <c r="G388" t="s">
        <v>885</v>
      </c>
      <c r="H388" t="s">
        <v>1293</v>
      </c>
      <c r="I388" t="s">
        <v>908</v>
      </c>
      <c r="J388" t="s">
        <v>909</v>
      </c>
    </row>
    <row r="389" spans="6:10">
      <c r="F389" s="57">
        <v>378</v>
      </c>
      <c r="G389" t="s">
        <v>885</v>
      </c>
      <c r="H389" t="s">
        <v>1294</v>
      </c>
      <c r="I389" t="s">
        <v>910</v>
      </c>
      <c r="J389" t="s">
        <v>911</v>
      </c>
    </row>
    <row r="390" spans="6:10">
      <c r="F390" s="57">
        <v>379</v>
      </c>
      <c r="G390" t="s">
        <v>885</v>
      </c>
      <c r="H390" t="s">
        <v>1295</v>
      </c>
      <c r="I390" t="s">
        <v>912</v>
      </c>
      <c r="J390" t="s">
        <v>913</v>
      </c>
    </row>
    <row r="391" spans="6:10">
      <c r="F391" s="57">
        <v>380</v>
      </c>
      <c r="G391" t="s">
        <v>885</v>
      </c>
      <c r="H391" t="s">
        <v>1296</v>
      </c>
      <c r="I391" t="s">
        <v>914</v>
      </c>
      <c r="J391" t="s">
        <v>915</v>
      </c>
    </row>
    <row r="392" spans="6:10">
      <c r="F392" s="57">
        <v>381</v>
      </c>
      <c r="G392" t="s">
        <v>885</v>
      </c>
      <c r="H392" t="s">
        <v>1297</v>
      </c>
      <c r="I392" t="s">
        <v>916</v>
      </c>
      <c r="J392" t="s">
        <v>917</v>
      </c>
    </row>
    <row r="393" spans="6:10">
      <c r="F393" s="57">
        <v>382</v>
      </c>
      <c r="G393" t="s">
        <v>885</v>
      </c>
      <c r="H393" t="s">
        <v>1298</v>
      </c>
      <c r="I393" t="s">
        <v>918</v>
      </c>
      <c r="J393" t="s">
        <v>919</v>
      </c>
    </row>
    <row r="394" spans="6:10">
      <c r="F394" s="57">
        <v>383</v>
      </c>
      <c r="G394" t="s">
        <v>885</v>
      </c>
      <c r="H394" t="s">
        <v>1299</v>
      </c>
      <c r="I394" t="s">
        <v>920</v>
      </c>
      <c r="J394" t="s">
        <v>921</v>
      </c>
    </row>
    <row r="395" spans="6:10">
      <c r="F395" s="57">
        <v>384</v>
      </c>
      <c r="G395" t="s">
        <v>885</v>
      </c>
      <c r="H395" t="s">
        <v>1300</v>
      </c>
      <c r="I395" t="s">
        <v>922</v>
      </c>
      <c r="J395" t="s">
        <v>923</v>
      </c>
    </row>
    <row r="396" spans="6:10">
      <c r="F396" s="57">
        <v>385</v>
      </c>
      <c r="G396" t="s">
        <v>885</v>
      </c>
      <c r="H396" t="s">
        <v>1301</v>
      </c>
      <c r="I396" t="s">
        <v>924</v>
      </c>
      <c r="J396" t="s">
        <v>925</v>
      </c>
    </row>
    <row r="397" spans="6:10">
      <c r="F397" s="57">
        <v>386</v>
      </c>
      <c r="G397" t="s">
        <v>926</v>
      </c>
      <c r="H397" t="s">
        <v>1302</v>
      </c>
      <c r="I397" t="s">
        <v>927</v>
      </c>
      <c r="J397" t="s">
        <v>928</v>
      </c>
    </row>
    <row r="398" spans="6:10">
      <c r="F398" s="57">
        <v>387</v>
      </c>
      <c r="G398" t="s">
        <v>926</v>
      </c>
      <c r="H398" t="s">
        <v>1303</v>
      </c>
      <c r="I398" t="s">
        <v>929</v>
      </c>
      <c r="J398" t="s">
        <v>930</v>
      </c>
    </row>
    <row r="399" spans="6:10">
      <c r="F399" s="57">
        <v>388</v>
      </c>
      <c r="G399" t="s">
        <v>926</v>
      </c>
      <c r="H399" t="s">
        <v>1304</v>
      </c>
      <c r="I399" t="s">
        <v>926</v>
      </c>
      <c r="J399" t="s">
        <v>931</v>
      </c>
    </row>
    <row r="400" spans="6:10">
      <c r="F400" s="57">
        <v>389</v>
      </c>
      <c r="G400" t="s">
        <v>926</v>
      </c>
      <c r="H400" t="s">
        <v>1305</v>
      </c>
      <c r="I400" t="s">
        <v>932</v>
      </c>
      <c r="J400" t="s">
        <v>933</v>
      </c>
    </row>
    <row r="401" spans="6:10">
      <c r="F401" s="57">
        <v>390</v>
      </c>
      <c r="G401" t="s">
        <v>926</v>
      </c>
      <c r="H401" t="s">
        <v>1306</v>
      </c>
      <c r="I401" t="s">
        <v>934</v>
      </c>
      <c r="J401" t="s">
        <v>935</v>
      </c>
    </row>
    <row r="402" spans="6:10">
      <c r="F402" s="57">
        <v>391</v>
      </c>
      <c r="G402" t="s">
        <v>926</v>
      </c>
      <c r="H402" t="s">
        <v>1307</v>
      </c>
      <c r="I402" t="s">
        <v>936</v>
      </c>
      <c r="J402" t="s">
        <v>937</v>
      </c>
    </row>
    <row r="403" spans="6:10">
      <c r="F403" s="57">
        <v>392</v>
      </c>
      <c r="G403" t="s">
        <v>926</v>
      </c>
      <c r="H403" t="s">
        <v>1308</v>
      </c>
      <c r="I403" t="s">
        <v>938</v>
      </c>
      <c r="J403" t="s">
        <v>939</v>
      </c>
    </row>
    <row r="404" spans="6:10">
      <c r="F404" s="57">
        <v>393</v>
      </c>
      <c r="G404" t="s">
        <v>926</v>
      </c>
      <c r="H404" t="s">
        <v>1309</v>
      </c>
      <c r="I404" t="s">
        <v>940</v>
      </c>
      <c r="J404" t="s">
        <v>941</v>
      </c>
    </row>
    <row r="405" spans="6:10">
      <c r="F405" s="57">
        <v>394</v>
      </c>
      <c r="G405" t="s">
        <v>926</v>
      </c>
      <c r="H405" t="s">
        <v>1310</v>
      </c>
      <c r="I405" t="s">
        <v>942</v>
      </c>
      <c r="J405" t="s">
        <v>943</v>
      </c>
    </row>
    <row r="406" spans="6:10">
      <c r="F406" s="57">
        <v>395</v>
      </c>
      <c r="G406" t="s">
        <v>926</v>
      </c>
      <c r="H406" t="s">
        <v>1311</v>
      </c>
      <c r="I406" t="s">
        <v>944</v>
      </c>
      <c r="J406" t="s">
        <v>945</v>
      </c>
    </row>
    <row r="407" spans="6:10">
      <c r="F407" s="57">
        <v>396</v>
      </c>
      <c r="G407" t="s">
        <v>926</v>
      </c>
      <c r="H407" t="s">
        <v>1312</v>
      </c>
      <c r="I407" t="s">
        <v>946</v>
      </c>
      <c r="J407" t="s">
        <v>947</v>
      </c>
    </row>
    <row r="408" spans="6:10">
      <c r="F408" s="57">
        <v>397</v>
      </c>
      <c r="G408" t="s">
        <v>926</v>
      </c>
      <c r="H408" t="s">
        <v>1313</v>
      </c>
      <c r="I408" t="s">
        <v>948</v>
      </c>
      <c r="J408" t="s">
        <v>949</v>
      </c>
    </row>
    <row r="409" spans="6:10">
      <c r="F409" s="57">
        <v>398</v>
      </c>
      <c r="G409" t="s">
        <v>926</v>
      </c>
      <c r="H409" t="s">
        <v>1314</v>
      </c>
      <c r="I409" t="s">
        <v>950</v>
      </c>
      <c r="J409" t="s">
        <v>951</v>
      </c>
    </row>
    <row r="410" spans="6:10">
      <c r="F410" s="57">
        <v>399</v>
      </c>
      <c r="G410" t="s">
        <v>926</v>
      </c>
      <c r="H410" t="s">
        <v>1315</v>
      </c>
      <c r="I410" t="s">
        <v>952</v>
      </c>
      <c r="J410" t="s">
        <v>953</v>
      </c>
    </row>
    <row r="411" spans="6:10">
      <c r="F411" s="57">
        <v>400</v>
      </c>
      <c r="G411" t="s">
        <v>926</v>
      </c>
      <c r="H411" t="s">
        <v>1316</v>
      </c>
      <c r="I411" t="s">
        <v>954</v>
      </c>
      <c r="J411" t="s">
        <v>955</v>
      </c>
    </row>
    <row r="412" spans="6:10">
      <c r="F412" s="57">
        <v>401</v>
      </c>
      <c r="G412" t="s">
        <v>926</v>
      </c>
      <c r="H412" t="s">
        <v>1317</v>
      </c>
      <c r="I412" t="s">
        <v>956</v>
      </c>
      <c r="J412" t="s">
        <v>957</v>
      </c>
    </row>
    <row r="413" spans="6:10">
      <c r="F413" s="57">
        <v>402</v>
      </c>
      <c r="G413" t="s">
        <v>926</v>
      </c>
      <c r="H413" t="s">
        <v>1318</v>
      </c>
      <c r="I413" t="s">
        <v>958</v>
      </c>
      <c r="J413" t="s">
        <v>959</v>
      </c>
    </row>
    <row r="414" spans="6:10">
      <c r="F414" s="57">
        <v>403</v>
      </c>
      <c r="G414" t="s">
        <v>926</v>
      </c>
      <c r="H414" t="s">
        <v>1319</v>
      </c>
      <c r="I414" t="s">
        <v>960</v>
      </c>
      <c r="J414" t="s">
        <v>961</v>
      </c>
    </row>
    <row r="415" spans="6:10">
      <c r="F415" s="57">
        <v>404</v>
      </c>
      <c r="G415" t="s">
        <v>926</v>
      </c>
      <c r="H415" t="s">
        <v>1320</v>
      </c>
      <c r="I415" t="s">
        <v>962</v>
      </c>
      <c r="J415" t="s">
        <v>963</v>
      </c>
    </row>
    <row r="416" spans="6:10">
      <c r="F416" s="57">
        <v>405</v>
      </c>
      <c r="G416" t="s">
        <v>926</v>
      </c>
      <c r="H416" t="s">
        <v>1321</v>
      </c>
      <c r="I416" t="s">
        <v>964</v>
      </c>
      <c r="J416" t="s">
        <v>965</v>
      </c>
    </row>
    <row r="417" spans="6:10">
      <c r="F417" s="57">
        <v>406</v>
      </c>
      <c r="G417" t="s">
        <v>926</v>
      </c>
      <c r="H417" t="s">
        <v>1322</v>
      </c>
      <c r="I417" t="s">
        <v>966</v>
      </c>
      <c r="J417" t="s">
        <v>967</v>
      </c>
    </row>
  </sheetData>
  <autoFilter ref="F1:J1" xr:uid="{13CAA8D5-F5D5-4125-8BBB-12AC84FC9FD7}"/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はじめに</vt:lpstr>
      <vt:lpstr>男子登録②</vt:lpstr>
      <vt:lpstr>女子登録②</vt:lpstr>
      <vt:lpstr>入力シート③</vt:lpstr>
      <vt:lpstr>一覧印刷（削除予定）</vt:lpstr>
      <vt:lpstr>申込一覧（印刷）</vt:lpstr>
      <vt:lpstr>NANS</vt:lpstr>
      <vt:lpstr>出場種目</vt:lpstr>
      <vt:lpstr>所属</vt:lpstr>
      <vt:lpstr>はじめに!Print_Area</vt:lpstr>
      <vt:lpstr>'一覧印刷（削除予定）'!Print_Area</vt:lpstr>
      <vt:lpstr>'申込一覧（印刷）'!Print_Area</vt:lpstr>
      <vt:lpstr>'一覧印刷（削除予定）'!Print_Titles</vt:lpstr>
      <vt:lpstr>入力シート③!Print_Titles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隅坂道昭</dc:creator>
  <cp:lastModifiedBy>勝久 滝田</cp:lastModifiedBy>
  <cp:lastPrinted>2026-07-30T02:33:20Z</cp:lastPrinted>
  <dcterms:created xsi:type="dcterms:W3CDTF">2023-03-16T05:43:14Z</dcterms:created>
  <dcterms:modified xsi:type="dcterms:W3CDTF">2026-08-21T05:55:14Z</dcterms:modified>
</cp:coreProperties>
</file>